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9440" windowHeight="11775"/>
  </bookViews>
  <sheets>
    <sheet name="Документ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G136" i="2" l="1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G17" i="2"/>
  <c r="G18" i="2"/>
  <c r="G25" i="2"/>
  <c r="G29" i="2"/>
  <c r="G75" i="2"/>
  <c r="F75" i="2"/>
  <c r="G82" i="2"/>
  <c r="F82" i="2"/>
  <c r="G92" i="2"/>
  <c r="F92" i="2"/>
  <c r="G114" i="2"/>
  <c r="F114" i="2"/>
  <c r="G123" i="2"/>
  <c r="F123" i="2"/>
  <c r="F113" i="2"/>
  <c r="F112" i="2" s="1"/>
  <c r="F111" i="2" s="1"/>
  <c r="F91" i="2"/>
  <c r="F90" i="2" s="1"/>
  <c r="F74" i="2"/>
  <c r="F73" i="2" s="1"/>
  <c r="F72" i="2" s="1"/>
  <c r="F71" i="2" s="1"/>
  <c r="F29" i="2"/>
  <c r="F25" i="2" s="1"/>
  <c r="F24" i="2" s="1"/>
  <c r="F18" i="2" s="1"/>
  <c r="F17" i="2" l="1"/>
  <c r="F136" i="2" s="1"/>
  <c r="B15" i="2" l="1"/>
  <c r="C15" i="2"/>
  <c r="D15" i="2"/>
  <c r="E15" i="2"/>
</calcChain>
</file>

<file path=xl/sharedStrings.xml><?xml version="1.0" encoding="utf-8"?>
<sst xmlns="http://schemas.openxmlformats.org/spreadsheetml/2006/main" count="646" uniqueCount="212">
  <si>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</si>
  <si>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</si>
  <si>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</si>
  <si>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</si>
  <si>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</si>
  <si>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003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</si>
  <si>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</si>
  <si>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</si>
  <si>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</si>
  <si>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</si>
  <si>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муниципальной службы в муниципальном образовании сельское поселение "Деревня Карцово"</t>
  </si>
  <si>
    <t>25 0 00 00000</t>
  </si>
  <si>
    <t>Основное мероприятие "Обеспечение деятельности органа местного самоуправления муниципального образования сельского поселения "Деревня Карцово"</t>
  </si>
  <si>
    <t>25 0 01 00000</t>
  </si>
  <si>
    <t>Высшее должностное лицо администрации (исполнительно-распорядительного органа) МО СП "Деревня Карцово"</t>
  </si>
  <si>
    <t>25 0 01 00300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</si>
  <si>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</si>
  <si>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</si>
  <si>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</si>
  <si>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</si>
  <si>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Центральный аппарат</t>
  </si>
  <si>
    <t>25 0 01 00400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</si>
  <si>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</si>
  <si>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</si>
  <si>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</si>
  <si>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</si>
  <si>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</si>
  <si>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</si>
  <si>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</si>
  <si>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</si>
  <si>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</si>
  <si>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0111</t>
  </si>
  <si>
    <t>Основное мероприятие "Резервный фонд"</t>
  </si>
  <si>
    <t>25 0 02 00000</t>
  </si>
  <si>
    <t>Резервный фонд СП "Деревня Карцово"</t>
  </si>
  <si>
    <t>25 0 02 00500</t>
  </si>
  <si>
    <t>Резервные средства</t>
  </si>
  <si>
    <t>870</t>
  </si>
  <si>
    <t>Другие общегосударственные вопросы</t>
  </si>
  <si>
    <t>0113</t>
  </si>
  <si>
    <t>Основное мероприятие "Выполнение других обязательств муниципального образования СП "Деревня Карцово"</t>
  </si>
  <si>
    <t>25 0 03 00000</t>
  </si>
  <si>
    <t>Выполнение других обязательств муниципального образования СП "Деревня Карцово"</t>
  </si>
  <si>
    <t>25 0 03 00600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</si>
  <si>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</si>
  <si>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</si>
  <si>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</si>
  <si>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</si>
  <si>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Непрограмные расходы</t>
  </si>
  <si>
    <t>99 0 00 00000</t>
  </si>
  <si>
    <t>Непрограмные расходы федеральных органов исполнительной власти</t>
  </si>
  <si>
    <t>99 9 00 00000</t>
  </si>
  <si>
    <t>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</si>
  <si>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</si>
  <si>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</si>
  <si>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</si>
  <si>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</si>
  <si>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</si>
  <si>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"Пожарная безопастность и защита населения сельского поселения "Деревня Карцово"</t>
  </si>
  <si>
    <t>01 0 00 00000</t>
  </si>
  <si>
    <t>Основное мероприятие "Пожарная безопасность и защита населения сельского поселения "Деревня Карцово" на 2019-2023 годы</t>
  </si>
  <si>
    <t>01 0 01 00000</t>
  </si>
  <si>
    <t>"Пожарная безопасность и защита населения сельского поселения "Деревня Карцово" на 2019-2023 годы</t>
  </si>
  <si>
    <t>01 0 01 00010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</si>
  <si>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</si>
  <si>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</si>
  <si>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</si>
  <si>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</si>
  <si>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"Дорожное хозяйство СП "Деревня Карцово"</t>
  </si>
  <si>
    <t>30 0 00 00000</t>
  </si>
  <si>
    <t>Подпрограмма " Совершенствование и развитие сети автомобильных дорог общего пользования местного значения сельского поселения "Деревня Карцово""</t>
  </si>
  <si>
    <t>30 1 00 00000</t>
  </si>
  <si>
    <t>Основное мероприятие "Осуществление переданных полномочий"</t>
  </si>
  <si>
    <t>30 1 П0 00000</t>
  </si>
  <si>
    <t>Основное мероприятие 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</si>
  <si>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</si>
  <si>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>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</si>
  <si>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1 П0 00020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</si>
  <si>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</si>
  <si>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</si>
  <si>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</si>
  <si>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</si>
  <si>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жилищно-коммунального хозяйства СП "Деревня Карцово"</t>
  </si>
  <si>
    <t>60 0 00 00000</t>
  </si>
  <si>
    <t>Подпрограмма "Жилищное хозяйство сельского поселения "Деревня Карцово"</t>
  </si>
  <si>
    <t>60 4 00 00000</t>
  </si>
  <si>
    <t>Основное мероприятие "Жилищное хозяйство сельского поселения "Деревня Карцово"</t>
  </si>
  <si>
    <t>60 4 04 00000</t>
  </si>
  <si>
    <t>"Жилищное хозяйство сельского поселения "Деревня Карцово"</t>
  </si>
  <si>
    <t>60 4 04 00040</t>
  </si>
  <si>
    <t>Благоустройство</t>
  </si>
  <si>
    <t>0503</t>
  </si>
  <si>
    <t>Подпрограмма "Благоустройство СП "Деревня Карцово"</t>
  </si>
  <si>
    <t>60 1 00 00000</t>
  </si>
  <si>
    <t>Основное мероприятие "Уличное освещение"</t>
  </si>
  <si>
    <t>60 1 01 00000</t>
  </si>
  <si>
    <t>"Уличное освещение"</t>
  </si>
  <si>
    <t>60 1 01 00010</t>
  </si>
  <si>
    <t>Основное мероприятие "Содержание детской и спортивной площадок"</t>
  </si>
  <si>
    <t>60 1 02 00000</t>
  </si>
  <si>
    <t>"Содержание детской и спортивной площадок"</t>
  </si>
  <si>
    <t>60 1 02 00020</t>
  </si>
  <si>
    <t>60 1 П0 00000</t>
  </si>
  <si>
    <t>60 1 П0 00070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</si>
  <si>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</si>
  <si>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</si>
  <si>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</si>
  <si>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</si>
  <si>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в муниципальном образовании сельское поселение "Деревня Карцово"</t>
  </si>
  <si>
    <t>11 0 00 00000</t>
  </si>
  <si>
    <t>Подпрограмма "Содержание учреждения культуры"</t>
  </si>
  <si>
    <t>11 1 00 00000</t>
  </si>
  <si>
    <t>Основное мероприятие "Расходы на содержание учреждения культуры"</t>
  </si>
  <si>
    <t>11 1 01 00000</t>
  </si>
  <si>
    <t>Расходы на содержание учреждения культуры</t>
  </si>
  <si>
    <t>11 1 01 00100</t>
  </si>
  <si>
    <t>Основное мероприятие "Осуществление переданных полномочий на содержание дома культуры"</t>
  </si>
  <si>
    <t>11 1 02 00000</t>
  </si>
  <si>
    <t>"Укрепление и развитие материально-технической базы учреждений культуры"</t>
  </si>
  <si>
    <t>11 1 02 00200</t>
  </si>
  <si>
    <t>Межбюджетные трансферты</t>
  </si>
  <si>
    <t>500</t>
  </si>
  <si>
    <t>Иные межбюджетные трансферты</t>
  </si>
  <si>
    <t>540</t>
  </si>
  <si>
    <t>СОЦИАЛЬНАЯ ПОЛИТИКА</t>
  </si>
  <si>
    <t>1000</t>
  </si>
  <si>
    <t>Социальное обеспечение населения</t>
  </si>
  <si>
    <t>1003</t>
  </si>
  <si>
    <t>Подпрограмма "Развитие учреждений культуры"</t>
  </si>
  <si>
    <t>11 2 00 00000</t>
  </si>
  <si>
    <t>Основное мероприятие " Оплата льгот по оплате ЖКУ работникам культуры, работающим на селе"</t>
  </si>
  <si>
    <t>11 2 03 00000</t>
  </si>
  <si>
    <t>Оплата льгот по оплате ЖКУ работникам культуры, работающим на селе</t>
  </si>
  <si>
    <t>11 2 03 00300</t>
  </si>
  <si>
    <t>Бюджетные ассигнованияна 2021 год</t>
  </si>
  <si>
    <t xml:space="preserve">    Основное мероприятие "Осуществление переданных полномочий на организацию ритуальных услуг и содержание мест захоронения"</t>
  </si>
  <si>
    <t xml:space="preserve">Приложение  №  5       
к Решению Сельской Думы 
сельского поселения
                         «Деревня Карцово"                                                                             №       от   </t>
  </si>
  <si>
    <t>тыс. руб</t>
  </si>
  <si>
    <t>ВСЕГО</t>
  </si>
  <si>
    <t xml:space="preserve">          Муниципальная программа "Развитие муниципальной службы в муниципальном образовании сельское поселение "Деревня Карцово"</t>
  </si>
  <si>
    <t xml:space="preserve">                Основное мероприятие "Социальная поддержка лицам, замещавшим муниципальные должности сельских поселений".</t>
  </si>
  <si>
    <t xml:space="preserve">                  "Социальная поддержка лицам, замещавшим муниципальные должности сельских поселений".</t>
  </si>
  <si>
    <t xml:space="preserve">                    Пособия, компенсации и иные социальные выплаты гражданам, кроме публичных нормативных обязательств</t>
  </si>
  <si>
    <t xml:space="preserve">                      Пенсии, пособия, выплачиваемые работодателями, нанимателями бывшим работникам</t>
  </si>
  <si>
    <t>2500000000</t>
  </si>
  <si>
    <t>000</t>
  </si>
  <si>
    <t>2500400000</t>
  </si>
  <si>
    <t>2500400700</t>
  </si>
  <si>
    <t>321</t>
  </si>
  <si>
    <t xml:space="preserve">                  "Мероприятия по благоустройству сельского поселения "Деревня Карцово"</t>
  </si>
  <si>
    <t>6010300030</t>
  </si>
  <si>
    <t xml:space="preserve">                    Прочая закупка товаров, работ и услуг</t>
  </si>
  <si>
    <t>244</t>
  </si>
  <si>
    <t xml:space="preserve">                      Работы, услуги по содержанию имущества</t>
  </si>
  <si>
    <t xml:space="preserve">                  Мероприятие "Озеленение"</t>
  </si>
  <si>
    <t>6010400040</t>
  </si>
  <si>
    <t xml:space="preserve">                      Увеличение стоимости прочих материальных запасов</t>
  </si>
  <si>
    <t xml:space="preserve">                Основное мероприятие "Обеспечение деятельности органа местного самоуправления муниципального образования сельского поселения "Деревня Карцово"</t>
  </si>
  <si>
    <t xml:space="preserve">                  Материальное стимулирование</t>
  </si>
  <si>
    <t xml:space="preserve">                    Фонд оплаты труда государственных (муниципальных) органов</t>
  </si>
  <si>
    <t>2500100000</t>
  </si>
  <si>
    <t>2500100050</t>
  </si>
  <si>
    <t>121</t>
  </si>
  <si>
    <t xml:space="preserve">                Основное мероприятие "Обеспечение проведения выборов"</t>
  </si>
  <si>
    <t xml:space="preserve">                  Мероприятия по подготовке и проведению выборов</t>
  </si>
  <si>
    <t>0107</t>
  </si>
  <si>
    <t>2500500000</t>
  </si>
  <si>
    <t>2500500150</t>
  </si>
  <si>
    <t>12755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</si>
  <si>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</si>
  <si>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</si>
  <si>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0000000000</t>
  </si>
  <si>
    <t xml:space="preserve">                  Депутаты представительного органа муниципального образования СП "Деревня Карцово"</t>
  </si>
  <si>
    <t>2500100200</t>
  </si>
  <si>
    <t xml:space="preserve">                    Уплата иных платежей</t>
  </si>
  <si>
    <t>853</t>
  </si>
  <si>
    <t>7</t>
  </si>
  <si>
    <t>Уточненный план на 2021 г.</t>
  </si>
  <si>
    <t xml:space="preserve">Приложение  №2        
к Решению Сельской Думы 
сельского поселения
                         «Деревня Карцово"                                                                             №   от    г   </t>
  </si>
  <si>
    <t>% исполнения</t>
  </si>
  <si>
    <t>Исполнено за 2021 г.</t>
  </si>
  <si>
    <t>98549</t>
  </si>
  <si>
    <t>25037</t>
  </si>
  <si>
    <t>1247668</t>
  </si>
  <si>
    <t>331334</t>
  </si>
  <si>
    <t>1579002</t>
  </si>
  <si>
    <t>11000</t>
  </si>
  <si>
    <t>3930</t>
  </si>
  <si>
    <t>52931</t>
  </si>
  <si>
    <t>4980</t>
  </si>
  <si>
    <t>4950</t>
  </si>
  <si>
    <t>945648</t>
  </si>
  <si>
    <t>1018489</t>
  </si>
  <si>
    <t>57374</t>
  </si>
  <si>
    <t>1099371</t>
  </si>
  <si>
    <t>825505</t>
  </si>
  <si>
    <t>1924876</t>
  </si>
  <si>
    <t>47600</t>
  </si>
  <si>
    <t>48542</t>
  </si>
  <si>
    <t>77858</t>
  </si>
  <si>
    <t>126400</t>
  </si>
  <si>
    <t>35320</t>
  </si>
  <si>
    <t>52080</t>
  </si>
  <si>
    <t>0</t>
  </si>
  <si>
    <t>5250</t>
  </si>
  <si>
    <t>321062</t>
  </si>
  <si>
    <t>919062</t>
  </si>
  <si>
    <t>1240124</t>
  </si>
  <si>
    <t>565403</t>
  </si>
  <si>
    <t>1805527</t>
  </si>
  <si>
    <t>3000</t>
  </si>
  <si>
    <t>ИСПОЛНЕНИЕ ВЕДОМСТВЕННОЙ СТРУКТУРЫ РАСХОДОВ МУНИЦИПАЛЬНОГО БЮДЖЕТА СЕЛЬСКОГО ПОСЕЛЕНИЯ "ДЕРЕВНЯ КАРЦОВО"     за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</si>
</sst>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4" borderId="1"/>
  </cellStyleXfs>
  <cellXfs count="79">
    <xf numFmtId="0" fontId="0" fillId="0" borderId="0" xfId="0"/>
    <xf numFmtId="0" fontId="0" fillId="0" borderId="0" xfId="0" applyProtection="1">
      <protection locked="0"/>
    </xf>
    <xf numFmtId="49" fontId="1" fillId="0" borderId="2" xfId="14" applyNumberFormat="1" applyProtection="1">
      <alignment horizontal="center" vertical="top" wrapText="1"/>
    </xf>
    <xf numFmtId="49" fontId="1" fillId="0" borderId="2" xfId="16" applyNumberFormat="1" applyProtection="1">
      <alignment horizontal="left" vertical="top" wrapText="1"/>
    </xf>
    <xf numFmtId="0" fontId="4" fillId="0" borderId="2" xfId="18" applyNumberFormat="1" applyProtection="1">
      <alignment horizontal="left"/>
    </xf>
    <xf numFmtId="0" fontId="1" fillId="0" borderId="4" xfId="20" applyNumberFormat="1" applyProtection="1"/>
    <xf numFmtId="3" fontId="0" fillId="0" borderId="0" xfId="0" applyNumberFormat="1" applyFill="1" applyProtection="1">
      <protection locked="0"/>
    </xf>
    <xf numFmtId="0" fontId="3" fillId="0" borderId="1" xfId="4" applyNumberFormat="1" applyProtection="1">
      <alignment horizontal="center" wrapText="1"/>
    </xf>
    <xf numFmtId="0" fontId="3" fillId="0" borderId="1" xfId="5">
      <alignment horizontal="center"/>
    </xf>
    <xf numFmtId="0" fontId="1" fillId="0" borderId="1" xfId="21" applyNumberFormat="1" applyProtection="1">
      <alignment horizontal="left" wrapText="1"/>
    </xf>
    <xf numFmtId="0" fontId="1" fillId="0" borderId="1" xfId="21">
      <alignment horizontal="left" wrapText="1"/>
    </xf>
    <xf numFmtId="0" fontId="7" fillId="0" borderId="0" xfId="0" applyFont="1" applyFill="1" applyProtection="1">
      <protection locked="0"/>
    </xf>
    <xf numFmtId="0" fontId="0" fillId="0" borderId="1" xfId="0" applyBorder="1" applyProtection="1">
      <protection locked="0"/>
    </xf>
    <xf numFmtId="3" fontId="0" fillId="0" borderId="1" xfId="0" applyNumberFormat="1" applyFill="1" applyBorder="1" applyProtection="1">
      <protection locked="0"/>
    </xf>
    <xf numFmtId="49" fontId="4" fillId="0" borderId="7" xfId="13" applyNumberFormat="1" applyBorder="1" applyProtection="1">
      <alignment horizontal="center" vertical="top" wrapText="1"/>
    </xf>
    <xf numFmtId="49" fontId="1" fillId="0" borderId="7" xfId="14" applyNumberFormat="1" applyBorder="1" applyProtection="1">
      <alignment horizontal="center" vertical="top" wrapText="1"/>
    </xf>
    <xf numFmtId="0" fontId="9" fillId="0" borderId="5" xfId="5" applyNumberFormat="1" applyFont="1" applyBorder="1" applyAlignment="1" applyProtection="1">
      <alignment horizontal="center" vertical="center"/>
    </xf>
    <xf numFmtId="0" fontId="10" fillId="0" borderId="1" xfId="11" applyNumberFormat="1" applyFont="1" applyFill="1" applyBorder="1" applyAlignment="1" applyProtection="1">
      <alignment horizontal="center" wrapText="1"/>
    </xf>
    <xf numFmtId="0" fontId="10" fillId="0" borderId="1" xfId="11" applyFont="1" applyFill="1" applyBorder="1" applyAlignment="1">
      <alignment horizontal="center" wrapText="1"/>
    </xf>
    <xf numFmtId="0" fontId="11" fillId="0" borderId="5" xfId="6" applyFont="1" applyBorder="1" applyAlignment="1">
      <alignment horizontal="center" wrapText="1"/>
    </xf>
    <xf numFmtId="3" fontId="1" fillId="0" borderId="8" xfId="17" applyNumberFormat="1" applyFill="1" applyBorder="1" applyProtection="1">
      <alignment horizontal="right" vertical="top" shrinkToFit="1"/>
    </xf>
    <xf numFmtId="0" fontId="4" fillId="0" borderId="2" xfId="17" applyNumberFormat="1" applyFont="1" applyFill="1" applyAlignment="1" applyProtection="1">
      <alignment vertical="top" wrapText="1"/>
    </xf>
    <xf numFmtId="0" fontId="1" fillId="0" borderId="2" xfId="17" applyNumberFormat="1" applyFont="1" applyFill="1" applyAlignment="1" applyProtection="1">
      <alignment vertical="top" wrapText="1"/>
    </xf>
    <xf numFmtId="0" fontId="1" fillId="0" borderId="2" xfId="17" applyNumberFormat="1" applyFont="1" applyFill="1" applyAlignment="1" applyProtection="1">
      <alignment horizontal="left" vertical="top" wrapText="1"/>
    </xf>
    <xf numFmtId="1" fontId="12" fillId="0" borderId="2" xfId="16" applyNumberFormat="1" applyFont="1" applyAlignment="1" applyProtection="1">
      <alignment horizontal="center" vertical="top"/>
    </xf>
    <xf numFmtId="49" fontId="1" fillId="0" borderId="5" xfId="10" applyNumberFormat="1" applyBorder="1" applyAlignment="1" applyProtection="1">
      <alignment horizontal="right"/>
    </xf>
    <xf numFmtId="49" fontId="4" fillId="0" borderId="2" xfId="16" applyNumberFormat="1" applyFont="1" applyProtection="1">
      <alignment horizontal="left" vertical="top" wrapText="1"/>
    </xf>
    <xf numFmtId="49" fontId="4" fillId="0" borderId="2" xfId="14" applyNumberFormat="1" applyFont="1" applyProtection="1">
      <alignment horizontal="center" vertical="top" wrapText="1"/>
    </xf>
    <xf numFmtId="0" fontId="14" fillId="0" borderId="0" xfId="0" applyFont="1" applyProtection="1">
      <protection locked="0"/>
    </xf>
    <xf numFmtId="0" fontId="13" fillId="0" borderId="0" xfId="0" applyFont="1" applyAlignment="1" applyProtection="1">
      <alignment vertical="top"/>
      <protection locked="0"/>
    </xf>
    <xf numFmtId="0" fontId="1" fillId="0" borderId="1" xfId="3" applyNumberFormat="1" applyFont="1" applyAlignment="1" applyProtection="1">
      <alignment vertical="top"/>
    </xf>
    <xf numFmtId="0" fontId="1" fillId="0" borderId="5" xfId="3" applyNumberFormat="1" applyFont="1" applyBorder="1" applyAlignment="1" applyProtection="1">
      <alignment vertical="top"/>
    </xf>
    <xf numFmtId="3" fontId="1" fillId="0" borderId="5" xfId="3" applyNumberFormat="1" applyFont="1" applyBorder="1" applyAlignment="1" applyProtection="1">
      <alignment vertical="top"/>
    </xf>
    <xf numFmtId="0" fontId="4" fillId="0" borderId="5" xfId="3" applyNumberFormat="1" applyFont="1" applyBorder="1" applyAlignment="1" applyProtection="1">
      <alignment vertical="top"/>
    </xf>
    <xf numFmtId="1" fontId="1" fillId="0" borderId="2" xfId="16" applyNumberFormat="1" applyFont="1" applyAlignment="1" applyProtection="1">
      <alignment horizontal="center" vertical="top" shrinkToFit="1"/>
    </xf>
    <xf numFmtId="1" fontId="12" fillId="0" borderId="2" xfId="16" applyNumberFormat="1" applyFont="1" applyAlignment="1" applyProtection="1">
      <alignment horizontal="center" vertical="top" shrinkToFit="1"/>
    </xf>
    <xf numFmtId="0" fontId="4" fillId="0" borderId="2" xfId="17" applyNumberFormat="1" applyFont="1" applyFill="1" applyAlignment="1" applyProtection="1">
      <alignment horizontal="left" vertical="top" wrapText="1"/>
    </xf>
    <xf numFmtId="1" fontId="11" fillId="0" borderId="2" xfId="16" applyNumberFormat="1" applyFont="1" applyAlignment="1" applyProtection="1">
      <alignment horizontal="center" vertical="top" shrinkToFit="1"/>
    </xf>
    <xf numFmtId="1" fontId="4" fillId="0" borderId="2" xfId="16" applyNumberFormat="1" applyFont="1" applyAlignment="1" applyProtection="1">
      <alignment horizontal="center" vertical="top" shrinkToFit="1"/>
    </xf>
    <xf numFmtId="1" fontId="1" fillId="0" borderId="2" xfId="16" applyNumberFormat="1" applyAlignment="1" applyProtection="1">
      <alignment horizontal="center" vertical="top" shrinkToFit="1"/>
    </xf>
    <xf numFmtId="49" fontId="1" fillId="0" borderId="5" xfId="3" applyNumberFormat="1" applyFont="1" applyBorder="1" applyAlignment="1" applyProtection="1">
      <alignment horizontal="right" vertical="top"/>
    </xf>
    <xf numFmtId="1" fontId="12" fillId="0" borderId="2" xfId="16" applyNumberFormat="1" applyFont="1" applyFill="1" applyAlignment="1" applyProtection="1">
      <alignment horizontal="center" vertical="top"/>
    </xf>
    <xf numFmtId="0" fontId="1" fillId="0" borderId="2" xfId="17" applyNumberFormat="1" applyFont="1" applyFill="1" applyAlignment="1" applyProtection="1">
      <alignment horizontal="center" vertical="top" wrapText="1"/>
    </xf>
    <xf numFmtId="3" fontId="1" fillId="0" borderId="5" xfId="3" applyNumberFormat="1" applyFont="1" applyBorder="1" applyAlignment="1" applyProtection="1">
      <alignment horizontal="right" vertical="top"/>
    </xf>
    <xf numFmtId="0" fontId="11" fillId="0" borderId="5" xfId="6" applyNumberFormat="1" applyFont="1" applyBorder="1" applyAlignment="1" applyProtection="1">
      <alignment horizontal="center" wrapText="1"/>
    </xf>
    <xf numFmtId="0" fontId="11" fillId="0" borderId="5" xfId="7" applyFont="1" applyBorder="1" applyAlignment="1">
      <alignment horizontal="center"/>
    </xf>
    <xf numFmtId="0" fontId="15" fillId="0" borderId="0" xfId="0" applyFont="1" applyProtection="1">
      <protection locked="0"/>
    </xf>
    <xf numFmtId="0" fontId="11" fillId="0" borderId="5" xfId="3" applyNumberFormat="1" applyFont="1" applyBorder="1" applyAlignment="1" applyProtection="1">
      <alignment horizontal="center"/>
    </xf>
    <xf numFmtId="3" fontId="4" fillId="0" borderId="5" xfId="3" applyNumberFormat="1" applyFont="1" applyBorder="1" applyAlignment="1" applyProtection="1">
      <alignment vertical="top"/>
    </xf>
    <xf numFmtId="49" fontId="0" fillId="0" borderId="0" xfId="0" applyNumberFormat="1" applyAlignment="1" applyProtection="1">
      <alignment horizontal="right" vertical="top"/>
      <protection locked="0"/>
    </xf>
    <xf numFmtId="49" fontId="3" fillId="0" borderId="1" xfId="5" applyNumberFormat="1" applyAlignment="1" applyProtection="1">
      <alignment horizontal="right" vertical="top"/>
    </xf>
    <xf numFmtId="49" fontId="1" fillId="0" borderId="5" xfId="10" applyNumberFormat="1" applyBorder="1" applyAlignment="1" applyProtection="1">
      <alignment horizontal="right" vertical="top"/>
    </xf>
    <xf numFmtId="49" fontId="4" fillId="0" borderId="5" xfId="10" applyNumberFormat="1" applyFont="1" applyBorder="1" applyAlignment="1" applyProtection="1">
      <alignment horizontal="right" vertical="top"/>
    </xf>
    <xf numFmtId="49" fontId="1" fillId="0" borderId="2" xfId="16" applyNumberFormat="1" applyFont="1" applyProtection="1">
      <alignment horizontal="left" vertical="top" wrapText="1"/>
    </xf>
    <xf numFmtId="49" fontId="1" fillId="0" borderId="2" xfId="14" applyNumberFormat="1" applyFont="1" applyProtection="1">
      <alignment horizontal="center" vertical="top" wrapText="1"/>
    </xf>
    <xf numFmtId="49" fontId="1" fillId="0" borderId="5" xfId="10" applyNumberFormat="1" applyFont="1" applyBorder="1" applyAlignment="1" applyProtection="1">
      <alignment horizontal="right" vertical="top"/>
    </xf>
    <xf numFmtId="49" fontId="11" fillId="0" borderId="5" xfId="7" applyNumberFormat="1" applyFont="1" applyBorder="1" applyAlignment="1" applyProtection="1">
      <alignment horizontal="right" vertical="top"/>
    </xf>
    <xf numFmtId="49" fontId="13" fillId="0" borderId="5" xfId="0" applyNumberFormat="1" applyFont="1" applyBorder="1" applyAlignment="1" applyProtection="1">
      <alignment horizontal="right" vertical="top"/>
      <protection locked="0"/>
    </xf>
    <xf numFmtId="0" fontId="0" fillId="0" borderId="0" xfId="0" applyFill="1" applyProtection="1">
      <protection locked="0"/>
    </xf>
    <xf numFmtId="0" fontId="15" fillId="0" borderId="0" xfId="0" applyFont="1" applyFill="1" applyProtection="1">
      <protection locked="0"/>
    </xf>
    <xf numFmtId="0" fontId="12" fillId="0" borderId="5" xfId="3" applyNumberFormat="1" applyFont="1" applyBorder="1" applyAlignment="1" applyProtection="1">
      <alignment wrapText="1"/>
    </xf>
    <xf numFmtId="49" fontId="12" fillId="0" borderId="5" xfId="6" applyNumberFormat="1" applyFont="1" applyBorder="1" applyAlignment="1" applyProtection="1">
      <alignment horizontal="center" wrapText="1"/>
    </xf>
    <xf numFmtId="0" fontId="12" fillId="0" borderId="5" xfId="3" applyNumberFormat="1" applyFont="1" applyBorder="1" applyAlignment="1" applyProtection="1">
      <alignment horizontal="center" wrapText="1"/>
    </xf>
    <xf numFmtId="49" fontId="4" fillId="5" borderId="2" xfId="12" applyNumberFormat="1" applyFill="1" applyProtection="1">
      <alignment horizontal="left" vertical="top" wrapText="1"/>
    </xf>
    <xf numFmtId="0" fontId="8" fillId="0" borderId="1" xfId="8" applyNumberFormat="1" applyFont="1" applyFill="1" applyBorder="1" applyAlignment="1" applyProtection="1">
      <alignment horizontal="left" vertical="top" wrapText="1"/>
    </xf>
    <xf numFmtId="0" fontId="8" fillId="0" borderId="1" xfId="8" applyFont="1" applyFill="1" applyBorder="1" applyAlignment="1">
      <alignment horizontal="left" vertical="top" wrapText="1"/>
    </xf>
    <xf numFmtId="0" fontId="10" fillId="0" borderId="1" xfId="11" applyNumberFormat="1" applyFont="1" applyFill="1" applyBorder="1" applyAlignment="1" applyProtection="1">
      <alignment horizontal="center" wrapText="1"/>
    </xf>
    <xf numFmtId="0" fontId="10" fillId="0" borderId="1" xfId="11" applyFont="1" applyFill="1" applyBorder="1" applyAlignment="1">
      <alignment horizontal="center" wrapText="1"/>
    </xf>
    <xf numFmtId="0" fontId="1" fillId="0" borderId="1" xfId="21" applyNumberFormat="1" applyProtection="1">
      <alignment horizontal="left" wrapText="1"/>
    </xf>
    <xf numFmtId="0" fontId="1" fillId="0" borderId="1" xfId="21">
      <alignment horizontal="left" wrapText="1"/>
    </xf>
    <xf numFmtId="0" fontId="7" fillId="0" borderId="0" xfId="0" applyFont="1" applyFill="1" applyAlignment="1" applyProtection="1">
      <alignment horizontal="right" vertical="center" wrapText="1"/>
      <protection locked="0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wrapText="1"/>
    </xf>
    <xf numFmtId="0" fontId="4" fillId="0" borderId="6" xfId="8" applyNumberFormat="1" applyBorder="1" applyProtection="1">
      <alignment horizontal="center" vertical="center" wrapText="1"/>
    </xf>
    <xf numFmtId="0" fontId="4" fillId="0" borderId="6" xfId="8" applyBorder="1">
      <alignment horizontal="center" vertical="center" wrapText="1"/>
    </xf>
    <xf numFmtId="0" fontId="4" fillId="0" borderId="2" xfId="8" applyNumberFormat="1" applyProtection="1">
      <alignment horizontal="center" vertical="center" wrapText="1"/>
    </xf>
    <xf numFmtId="0" fontId="4" fillId="0" borderId="2" xfId="8">
      <alignment horizontal="center" vertical="center" wrapText="1"/>
    </xf>
    <xf numFmtId="3" fontId="4" fillId="0" borderId="2" xfId="8" applyNumberFormat="1" applyFill="1" applyProtection="1">
      <alignment horizontal="center" vertical="center" wrapText="1"/>
    </xf>
    <xf numFmtId="3" fontId="4" fillId="0" borderId="2" xfId="8" applyNumberFormat="1" applyFill="1">
      <alignment horizontal="center" vertical="center" wrapText="1"/>
    </xf>
  </cellXfs>
  <cellStyles count="28">
    <cellStyle name="br" xfId="24"/>
    <cellStyle name="col" xfId="23"/>
    <cellStyle name="style0" xfId="25"/>
    <cellStyle name="td" xfId="26"/>
    <cellStyle name="tr" xfId="22"/>
    <cellStyle name="xl21" xfId="27"/>
    <cellStyle name="xl22" xfId="8"/>
    <cellStyle name="xl23" xfId="11"/>
    <cellStyle name="xl24" xfId="12"/>
    <cellStyle name="xl25" xfId="16"/>
    <cellStyle name="xl26" xfId="18"/>
    <cellStyle name="xl27" xfId="20"/>
    <cellStyle name="xl28" xfId="13"/>
    <cellStyle name="xl29" xfId="14"/>
    <cellStyle name="xl30" xfId="21"/>
    <cellStyle name="xl31" xfId="1"/>
    <cellStyle name="xl32" xfId="4"/>
    <cellStyle name="xl33" xfId="5"/>
    <cellStyle name="xl34" xfId="6"/>
    <cellStyle name="xl35" xfId="7"/>
    <cellStyle name="xl36" xfId="15"/>
    <cellStyle name="xl37" xfId="17"/>
    <cellStyle name="xl38" xfId="19"/>
    <cellStyle name="xl39" xfId="2"/>
    <cellStyle name="xl40" xfId="9"/>
    <cellStyle name="xl41" xfId="10"/>
    <cellStyle name="xl42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8"/>
  <sheetViews>
    <sheetView tabSelected="1" zoomScaleNormal="100" zoomScaleSheetLayoutView="100" workbookViewId="0">
      <pane ySplit="16" topLeftCell="A17" activePane="bottomLeft" state="frozen"/>
      <selection pane="bottomLeft" activeCell="H9" sqref="H9"/>
    </sheetView>
  </sheetViews>
  <sheetFormatPr defaultRowHeight="15" outlineLevelRow="7" x14ac:dyDescent="0.25"/>
  <cols>
    <col min="1" max="1" width="65.42578125" style="1" customWidth="1"/>
    <col min="2" max="2" width="9.140625" style="1" customWidth="1"/>
    <col min="3" max="3" width="9" style="1" customWidth="1"/>
    <col min="4" max="4" width="12.140625" style="1" customWidth="1"/>
    <col min="5" max="5" width="8.140625" style="1" customWidth="1"/>
    <col min="6" max="6" width="11.5703125" style="6" customWidth="1"/>
    <col min="7" max="7" width="11" style="49" customWidth="1"/>
    <col min="8" max="8" width="9.140625" style="29" customWidth="1"/>
    <col min="9" max="9" width="13.5703125" style="58" customWidth="1"/>
    <col min="10" max="16384" width="9.140625" style="1"/>
  </cols>
  <sheetData>
    <row r="1" spans="1:9" ht="18.75" customHeight="1" x14ac:dyDescent="0.3">
      <c r="A1" s="11"/>
      <c r="B1" s="11"/>
      <c r="C1" s="11"/>
      <c r="D1" s="70" t="s">
        <v>178</v>
      </c>
      <c r="E1" s="71"/>
      <c r="F1" s="71"/>
      <c r="G1" s="72"/>
      <c r="H1" s="72"/>
    </row>
    <row r="2" spans="1:9" ht="18.75" x14ac:dyDescent="0.3">
      <c r="A2" s="11"/>
      <c r="B2" s="11"/>
      <c r="C2" s="11"/>
      <c r="D2" s="71"/>
      <c r="E2" s="71"/>
      <c r="F2" s="71"/>
      <c r="G2" s="72"/>
      <c r="H2" s="72"/>
    </row>
    <row r="3" spans="1:9" ht="18.75" x14ac:dyDescent="0.3">
      <c r="A3" s="11"/>
      <c r="B3" s="11"/>
      <c r="C3" s="11"/>
      <c r="D3" s="71"/>
      <c r="E3" s="71"/>
      <c r="F3" s="71"/>
      <c r="G3" s="72"/>
      <c r="H3" s="72"/>
    </row>
    <row r="4" spans="1:9" ht="18.75" x14ac:dyDescent="0.3">
      <c r="A4" s="11"/>
      <c r="B4" s="11"/>
      <c r="C4" s="11"/>
      <c r="D4" s="71"/>
      <c r="E4" s="71"/>
      <c r="F4" s="71"/>
      <c r="G4" s="72"/>
      <c r="H4" s="72"/>
    </row>
    <row r="5" spans="1:9" ht="18.75" x14ac:dyDescent="0.3">
      <c r="A5" s="11"/>
      <c r="B5" s="11"/>
      <c r="C5" s="11"/>
      <c r="D5" s="71"/>
      <c r="E5" s="71"/>
      <c r="F5" s="71"/>
      <c r="G5" s="72"/>
      <c r="H5" s="72"/>
    </row>
    <row r="6" spans="1:9" ht="18.75" x14ac:dyDescent="0.3">
      <c r="A6" s="11"/>
      <c r="B6" s="11"/>
      <c r="C6" s="11"/>
      <c r="D6" s="71"/>
      <c r="E6" s="71"/>
      <c r="F6" s="71"/>
      <c r="G6" s="72"/>
      <c r="H6" s="72"/>
    </row>
    <row r="7" spans="1:9" ht="18.75" x14ac:dyDescent="0.3">
      <c r="A7" s="11"/>
      <c r="B7" s="11"/>
      <c r="C7" s="11"/>
      <c r="D7" s="71"/>
      <c r="E7" s="71"/>
      <c r="F7" s="71"/>
      <c r="G7" s="72"/>
      <c r="H7" s="72"/>
    </row>
    <row r="8" spans="1:9" ht="18.75" x14ac:dyDescent="0.3">
      <c r="A8" s="11"/>
      <c r="B8" s="11"/>
      <c r="C8" s="11"/>
      <c r="D8" s="71"/>
      <c r="E8" s="71"/>
      <c r="F8" s="71"/>
      <c r="G8" s="72"/>
      <c r="H8" s="72"/>
    </row>
    <row r="9" spans="1:9" ht="18.75" x14ac:dyDescent="0.3">
      <c r="A9" s="11"/>
      <c r="B9" s="11"/>
      <c r="C9" s="11"/>
      <c r="D9" s="11"/>
      <c r="E9" s="11"/>
      <c r="F9" s="11"/>
    </row>
    <row r="10" spans="1:9" ht="7.5" customHeight="1" x14ac:dyDescent="0.25">
      <c r="A10" s="64"/>
      <c r="B10" s="65"/>
      <c r="C10" s="65"/>
      <c r="D10" s="65"/>
      <c r="E10" s="65"/>
      <c r="F10" s="65"/>
    </row>
    <row r="11" spans="1:9" ht="34.5" customHeight="1" x14ac:dyDescent="0.3">
      <c r="A11" s="66" t="s">
        <v>211</v>
      </c>
      <c r="B11" s="67"/>
      <c r="C11" s="67"/>
      <c r="D11" s="67"/>
      <c r="E11" s="67"/>
      <c r="F11" s="67"/>
    </row>
    <row r="12" spans="1:9" ht="18.75" customHeight="1" x14ac:dyDescent="0.3">
      <c r="A12" s="17"/>
      <c r="B12" s="18"/>
      <c r="C12" s="18"/>
      <c r="D12" s="18"/>
      <c r="E12" s="18"/>
      <c r="F12" s="18"/>
    </row>
    <row r="13" spans="1:9" x14ac:dyDescent="0.25">
      <c r="A13" s="12"/>
      <c r="B13" s="12"/>
      <c r="C13" s="12"/>
      <c r="D13" s="12"/>
      <c r="E13" s="12"/>
      <c r="F13" s="13" t="s">
        <v>137</v>
      </c>
    </row>
    <row r="14" spans="1:9" ht="0.75" customHeight="1" x14ac:dyDescent="0.25">
      <c r="A14" s="7"/>
      <c r="B14" s="8"/>
      <c r="C14" s="8"/>
      <c r="D14" s="8"/>
      <c r="E14" s="8"/>
      <c r="F14" s="8"/>
      <c r="G14" s="50"/>
      <c r="H14" s="30"/>
    </row>
    <row r="15" spans="1:9" ht="55.5" customHeight="1" x14ac:dyDescent="0.25">
      <c r="A15" s="16" t="s">
        <v>0</v>
      </c>
      <c r="B15" s="19" t="str">
        <f>Лист1!D28</f>
        <v>КГРБС</v>
      </c>
      <c r="C15" s="19" t="str">
        <f>Лист1!E28</f>
        <v>Раздел, подраздел</v>
      </c>
      <c r="D15" s="19" t="str">
        <f>Лист1!F28</f>
        <v>Целевая статья</v>
      </c>
      <c r="E15" s="19" t="str">
        <f>Лист1!G28</f>
        <v>Группы и подгруппы видов расходов</v>
      </c>
      <c r="F15" s="60" t="s">
        <v>177</v>
      </c>
      <c r="G15" s="61" t="s">
        <v>180</v>
      </c>
      <c r="H15" s="62" t="s">
        <v>179</v>
      </c>
    </row>
    <row r="16" spans="1:9" s="46" customFormat="1" ht="15.75" customHeight="1" x14ac:dyDescent="0.2">
      <c r="A16" s="44">
        <v>1</v>
      </c>
      <c r="B16" s="45">
        <v>2</v>
      </c>
      <c r="C16" s="45">
        <v>3</v>
      </c>
      <c r="D16" s="45">
        <v>4</v>
      </c>
      <c r="E16" s="45">
        <v>5</v>
      </c>
      <c r="F16" s="47">
        <v>8</v>
      </c>
      <c r="G16" s="56" t="s">
        <v>176</v>
      </c>
      <c r="H16" s="47">
        <v>8</v>
      </c>
      <c r="I16" s="59"/>
    </row>
    <row r="17" spans="1:9" ht="15" customHeight="1" x14ac:dyDescent="0.25">
      <c r="A17" s="63" t="s">
        <v>6</v>
      </c>
      <c r="B17" s="14" t="s">
        <v>5</v>
      </c>
      <c r="C17" s="15"/>
      <c r="D17" s="15"/>
      <c r="E17" s="15"/>
      <c r="F17" s="48">
        <f>SUM(F18+F55+F64+F71+F82+F111+F123)</f>
        <v>7239680</v>
      </c>
      <c r="G17" s="48">
        <f>SUM(G18+G55+G64+G71+G82+G111+G123)</f>
        <v>6778504</v>
      </c>
      <c r="H17" s="48">
        <f>SUM(G17/F17*100)</f>
        <v>93.629884193776519</v>
      </c>
      <c r="I17" s="6"/>
    </row>
    <row r="18" spans="1:9" ht="15" customHeight="1" outlineLevel="1" x14ac:dyDescent="0.25">
      <c r="A18" s="3" t="s">
        <v>8</v>
      </c>
      <c r="B18" s="2" t="s">
        <v>5</v>
      </c>
      <c r="C18" s="2" t="s">
        <v>7</v>
      </c>
      <c r="D18" s="2"/>
      <c r="E18" s="2"/>
      <c r="F18" s="43">
        <f>SUM(F19+F24+F36+F40+F46+F49)</f>
        <v>2141985</v>
      </c>
      <c r="G18" s="43">
        <f>SUM(G19+G24+G36+G40+G46+G49)</f>
        <v>1901177</v>
      </c>
      <c r="H18" s="48">
        <f t="shared" ref="H18:H81" si="0">SUM(G18/F18*100)</f>
        <v>88.75771772444719</v>
      </c>
      <c r="I18" s="6"/>
    </row>
    <row r="19" spans="1:9" ht="15" customHeight="1" outlineLevel="1" x14ac:dyDescent="0.25">
      <c r="A19" s="42" t="s">
        <v>169</v>
      </c>
      <c r="B19" s="41" t="s">
        <v>5</v>
      </c>
      <c r="C19" s="41" t="s">
        <v>170</v>
      </c>
      <c r="D19" s="41" t="s">
        <v>171</v>
      </c>
      <c r="E19" s="41" t="s">
        <v>145</v>
      </c>
      <c r="F19" s="31">
        <v>5000</v>
      </c>
      <c r="G19" s="51" t="s">
        <v>210</v>
      </c>
      <c r="H19" s="48">
        <f t="shared" si="0"/>
        <v>60</v>
      </c>
      <c r="I19" s="6"/>
    </row>
    <row r="20" spans="1:9" ht="15" customHeight="1" outlineLevel="1" x14ac:dyDescent="0.25">
      <c r="A20" s="42" t="s">
        <v>139</v>
      </c>
      <c r="B20" s="41" t="s">
        <v>5</v>
      </c>
      <c r="C20" s="41" t="s">
        <v>170</v>
      </c>
      <c r="D20" s="41" t="s">
        <v>144</v>
      </c>
      <c r="E20" s="41" t="s">
        <v>145</v>
      </c>
      <c r="F20" s="31">
        <v>5000</v>
      </c>
      <c r="G20" s="51" t="s">
        <v>210</v>
      </c>
      <c r="H20" s="48">
        <f t="shared" si="0"/>
        <v>60</v>
      </c>
      <c r="I20" s="6"/>
    </row>
    <row r="21" spans="1:9" ht="15" customHeight="1" outlineLevel="1" x14ac:dyDescent="0.25">
      <c r="A21" s="42" t="s">
        <v>157</v>
      </c>
      <c r="B21" s="41" t="s">
        <v>5</v>
      </c>
      <c r="C21" s="41" t="s">
        <v>170</v>
      </c>
      <c r="D21" s="41" t="s">
        <v>160</v>
      </c>
      <c r="E21" s="41" t="s">
        <v>145</v>
      </c>
      <c r="F21" s="31">
        <v>5000</v>
      </c>
      <c r="G21" s="51" t="s">
        <v>210</v>
      </c>
      <c r="H21" s="48">
        <f t="shared" si="0"/>
        <v>60</v>
      </c>
      <c r="I21" s="6"/>
    </row>
    <row r="22" spans="1:9" ht="15" customHeight="1" outlineLevel="1" x14ac:dyDescent="0.25">
      <c r="A22" s="42" t="s">
        <v>172</v>
      </c>
      <c r="B22" s="41" t="s">
        <v>5</v>
      </c>
      <c r="C22" s="41" t="s">
        <v>170</v>
      </c>
      <c r="D22" s="41" t="s">
        <v>173</v>
      </c>
      <c r="E22" s="41" t="s">
        <v>145</v>
      </c>
      <c r="F22" s="31">
        <v>5000</v>
      </c>
      <c r="G22" s="51" t="s">
        <v>210</v>
      </c>
      <c r="H22" s="48">
        <f t="shared" si="0"/>
        <v>60</v>
      </c>
      <c r="I22" s="6"/>
    </row>
    <row r="23" spans="1:9" ht="15" customHeight="1" outlineLevel="1" x14ac:dyDescent="0.25">
      <c r="A23" s="23" t="s">
        <v>174</v>
      </c>
      <c r="B23" s="41" t="s">
        <v>5</v>
      </c>
      <c r="C23" s="41" t="s">
        <v>170</v>
      </c>
      <c r="D23" s="41" t="s">
        <v>173</v>
      </c>
      <c r="E23" s="41" t="s">
        <v>175</v>
      </c>
      <c r="F23" s="31">
        <v>5000</v>
      </c>
      <c r="G23" s="51" t="s">
        <v>210</v>
      </c>
      <c r="H23" s="48">
        <f t="shared" si="0"/>
        <v>60</v>
      </c>
      <c r="I23" s="6"/>
    </row>
    <row r="24" spans="1:9" ht="25.5" outlineLevel="3" x14ac:dyDescent="0.25">
      <c r="A24" s="3" t="s">
        <v>10</v>
      </c>
      <c r="B24" s="2" t="s">
        <v>5</v>
      </c>
      <c r="C24" s="2" t="s">
        <v>9</v>
      </c>
      <c r="D24" s="2" t="s">
        <v>11</v>
      </c>
      <c r="E24" s="2"/>
      <c r="F24" s="40">
        <f>SUM(F25)</f>
        <v>2024655</v>
      </c>
      <c r="G24" s="51" t="s">
        <v>209</v>
      </c>
      <c r="H24" s="48">
        <f t="shared" si="0"/>
        <v>89.177020282467879</v>
      </c>
      <c r="I24" s="6"/>
    </row>
    <row r="25" spans="1:9" ht="38.25" outlineLevel="5" x14ac:dyDescent="0.25">
      <c r="A25" s="3" t="s">
        <v>12</v>
      </c>
      <c r="B25" s="2" t="s">
        <v>5</v>
      </c>
      <c r="C25" s="2" t="s">
        <v>9</v>
      </c>
      <c r="D25" s="2" t="s">
        <v>13</v>
      </c>
      <c r="E25" s="2"/>
      <c r="F25" s="40">
        <f>SUM(F26+F29)</f>
        <v>2024655</v>
      </c>
      <c r="G25" s="40">
        <f>SUM(G26+G29)</f>
        <v>1805527</v>
      </c>
      <c r="H25" s="48">
        <f t="shared" si="0"/>
        <v>89.177020282467879</v>
      </c>
      <c r="I25" s="6"/>
    </row>
    <row r="26" spans="1:9" ht="25.5" outlineLevel="6" x14ac:dyDescent="0.25">
      <c r="A26" s="3" t="s">
        <v>14</v>
      </c>
      <c r="B26" s="2" t="s">
        <v>5</v>
      </c>
      <c r="C26" s="2" t="s">
        <v>9</v>
      </c>
      <c r="D26" s="2" t="s">
        <v>15</v>
      </c>
      <c r="E26" s="2"/>
      <c r="F26" s="31">
        <v>566937</v>
      </c>
      <c r="G26" s="51" t="s">
        <v>208</v>
      </c>
      <c r="H26" s="48">
        <f t="shared" si="0"/>
        <v>99.72942319869756</v>
      </c>
      <c r="I26" s="6"/>
    </row>
    <row r="27" spans="1:9" ht="38.25" outlineLevel="7" x14ac:dyDescent="0.25">
      <c r="A27" s="3" t="s">
        <v>16</v>
      </c>
      <c r="B27" s="2" t="s">
        <v>5</v>
      </c>
      <c r="C27" s="2" t="s">
        <v>9</v>
      </c>
      <c r="D27" s="2" t="s">
        <v>15</v>
      </c>
      <c r="E27" s="2" t="s">
        <v>17</v>
      </c>
      <c r="F27" s="31">
        <v>566937</v>
      </c>
      <c r="G27" s="51" t="s">
        <v>208</v>
      </c>
      <c r="H27" s="48">
        <f t="shared" si="0"/>
        <v>99.72942319869756</v>
      </c>
      <c r="I27" s="6"/>
    </row>
    <row r="28" spans="1:9" outlineLevel="7" x14ac:dyDescent="0.25">
      <c r="A28" s="3" t="s">
        <v>20</v>
      </c>
      <c r="B28" s="2" t="s">
        <v>5</v>
      </c>
      <c r="C28" s="2" t="s">
        <v>9</v>
      </c>
      <c r="D28" s="2" t="s">
        <v>15</v>
      </c>
      <c r="E28" s="2" t="s">
        <v>19</v>
      </c>
      <c r="F28" s="31">
        <v>1457718</v>
      </c>
      <c r="G28" s="51" t="s">
        <v>207</v>
      </c>
      <c r="H28" s="48">
        <f t="shared" si="0"/>
        <v>85.072970217833628</v>
      </c>
      <c r="I28" s="6"/>
    </row>
    <row r="29" spans="1:9" outlineLevel="6" x14ac:dyDescent="0.25">
      <c r="A29" s="3" t="s">
        <v>18</v>
      </c>
      <c r="B29" s="2" t="s">
        <v>5</v>
      </c>
      <c r="C29" s="2" t="s">
        <v>9</v>
      </c>
      <c r="D29" s="2" t="s">
        <v>21</v>
      </c>
      <c r="E29" s="2"/>
      <c r="F29" s="40">
        <f>SUM(F30+F32+F34)</f>
        <v>1457718</v>
      </c>
      <c r="G29" s="40">
        <f>SUM(G30+G32+G34)</f>
        <v>1240124</v>
      </c>
      <c r="H29" s="48">
        <f t="shared" si="0"/>
        <v>85.072970217833628</v>
      </c>
      <c r="I29" s="6"/>
    </row>
    <row r="30" spans="1:9" ht="38.25" outlineLevel="7" x14ac:dyDescent="0.25">
      <c r="A30" s="3" t="s">
        <v>16</v>
      </c>
      <c r="B30" s="2" t="s">
        <v>5</v>
      </c>
      <c r="C30" s="2" t="s">
        <v>9</v>
      </c>
      <c r="D30" s="2" t="s">
        <v>21</v>
      </c>
      <c r="E30" s="2" t="s">
        <v>17</v>
      </c>
      <c r="F30" s="31">
        <v>919063</v>
      </c>
      <c r="G30" s="51" t="s">
        <v>206</v>
      </c>
      <c r="H30" s="48">
        <f t="shared" si="0"/>
        <v>99.9998911935308</v>
      </c>
      <c r="I30" s="6"/>
    </row>
    <row r="31" spans="1:9" outlineLevel="7" x14ac:dyDescent="0.25">
      <c r="A31" s="3" t="s">
        <v>18</v>
      </c>
      <c r="B31" s="2" t="s">
        <v>5</v>
      </c>
      <c r="C31" s="2" t="s">
        <v>9</v>
      </c>
      <c r="D31" s="2" t="s">
        <v>21</v>
      </c>
      <c r="E31" s="2" t="s">
        <v>19</v>
      </c>
      <c r="F31" s="31">
        <v>919063</v>
      </c>
      <c r="G31" s="51" t="s">
        <v>206</v>
      </c>
      <c r="H31" s="48">
        <f t="shared" si="0"/>
        <v>99.9998911935308</v>
      </c>
      <c r="I31" s="6"/>
    </row>
    <row r="32" spans="1:9" ht="25.5" outlineLevel="7" x14ac:dyDescent="0.25">
      <c r="A32" s="3" t="s">
        <v>22</v>
      </c>
      <c r="B32" s="2" t="s">
        <v>5</v>
      </c>
      <c r="C32" s="2" t="s">
        <v>9</v>
      </c>
      <c r="D32" s="2" t="s">
        <v>21</v>
      </c>
      <c r="E32" s="2" t="s">
        <v>23</v>
      </c>
      <c r="F32" s="31">
        <v>525900</v>
      </c>
      <c r="G32" s="51" t="s">
        <v>205</v>
      </c>
      <c r="H32" s="48">
        <f t="shared" si="0"/>
        <v>61.050009507510936</v>
      </c>
      <c r="I32" s="6"/>
    </row>
    <row r="33" spans="1:9" ht="25.5" outlineLevel="7" x14ac:dyDescent="0.25">
      <c r="A33" s="3" t="s">
        <v>24</v>
      </c>
      <c r="B33" s="2" t="s">
        <v>5</v>
      </c>
      <c r="C33" s="2" t="s">
        <v>9</v>
      </c>
      <c r="D33" s="2" t="s">
        <v>21</v>
      </c>
      <c r="E33" s="2" t="s">
        <v>25</v>
      </c>
      <c r="F33" s="31">
        <v>525900</v>
      </c>
      <c r="G33" s="51" t="s">
        <v>205</v>
      </c>
      <c r="H33" s="48">
        <f t="shared" si="0"/>
        <v>61.050009507510936</v>
      </c>
      <c r="I33" s="6"/>
    </row>
    <row r="34" spans="1:9" outlineLevel="7" x14ac:dyDescent="0.25">
      <c r="A34" s="3" t="s">
        <v>26</v>
      </c>
      <c r="B34" s="2" t="s">
        <v>5</v>
      </c>
      <c r="C34" s="2" t="s">
        <v>9</v>
      </c>
      <c r="D34" s="2" t="s">
        <v>21</v>
      </c>
      <c r="E34" s="2" t="s">
        <v>27</v>
      </c>
      <c r="F34" s="25" t="s">
        <v>168</v>
      </c>
      <c r="G34" s="51" t="s">
        <v>203</v>
      </c>
      <c r="H34" s="48">
        <f t="shared" si="0"/>
        <v>0</v>
      </c>
      <c r="I34" s="6"/>
    </row>
    <row r="35" spans="1:9" outlineLevel="7" x14ac:dyDescent="0.25">
      <c r="A35" s="3" t="s">
        <v>28</v>
      </c>
      <c r="B35" s="2" t="s">
        <v>5</v>
      </c>
      <c r="C35" s="2" t="s">
        <v>9</v>
      </c>
      <c r="D35" s="2" t="s">
        <v>21</v>
      </c>
      <c r="E35" s="2" t="s">
        <v>29</v>
      </c>
      <c r="F35" s="25" t="s">
        <v>168</v>
      </c>
      <c r="G35" s="51" t="s">
        <v>203</v>
      </c>
      <c r="H35" s="48">
        <f t="shared" si="0"/>
        <v>0</v>
      </c>
      <c r="I35" s="6"/>
    </row>
    <row r="36" spans="1:9" ht="25.5" outlineLevel="7" x14ac:dyDescent="0.25">
      <c r="A36" s="22" t="s">
        <v>139</v>
      </c>
      <c r="B36" s="39" t="s">
        <v>5</v>
      </c>
      <c r="C36" s="39" t="s">
        <v>165</v>
      </c>
      <c r="D36" s="39" t="s">
        <v>166</v>
      </c>
      <c r="E36" s="39" t="s">
        <v>145</v>
      </c>
      <c r="F36" s="31">
        <v>5250</v>
      </c>
      <c r="G36" s="57" t="s">
        <v>204</v>
      </c>
      <c r="H36" s="48">
        <f t="shared" si="0"/>
        <v>100</v>
      </c>
      <c r="I36" s="6"/>
    </row>
    <row r="37" spans="1:9" outlineLevel="7" x14ac:dyDescent="0.25">
      <c r="A37" s="22" t="s">
        <v>163</v>
      </c>
      <c r="B37" s="39" t="s">
        <v>5</v>
      </c>
      <c r="C37" s="39" t="s">
        <v>165</v>
      </c>
      <c r="D37" s="39" t="s">
        <v>167</v>
      </c>
      <c r="E37" s="39" t="s">
        <v>145</v>
      </c>
      <c r="F37" s="31">
        <v>5250</v>
      </c>
      <c r="G37" s="57" t="s">
        <v>204</v>
      </c>
      <c r="H37" s="48">
        <f t="shared" si="0"/>
        <v>100</v>
      </c>
      <c r="I37" s="6"/>
    </row>
    <row r="38" spans="1:9" outlineLevel="7" x14ac:dyDescent="0.25">
      <c r="A38" s="22" t="s">
        <v>164</v>
      </c>
      <c r="B38" s="39" t="s">
        <v>5</v>
      </c>
      <c r="C38" s="39" t="s">
        <v>165</v>
      </c>
      <c r="D38" s="39" t="s">
        <v>167</v>
      </c>
      <c r="E38" s="39" t="s">
        <v>152</v>
      </c>
      <c r="F38" s="31">
        <v>5250</v>
      </c>
      <c r="G38" s="57" t="s">
        <v>204</v>
      </c>
      <c r="H38" s="48">
        <f t="shared" si="0"/>
        <v>100</v>
      </c>
      <c r="I38" s="6"/>
    </row>
    <row r="39" spans="1:9" outlineLevel="7" x14ac:dyDescent="0.25">
      <c r="A39" s="22" t="s">
        <v>151</v>
      </c>
      <c r="B39" s="39" t="s">
        <v>5</v>
      </c>
      <c r="C39" s="39" t="s">
        <v>165</v>
      </c>
      <c r="D39" s="39" t="s">
        <v>167</v>
      </c>
      <c r="E39" s="39" t="s">
        <v>152</v>
      </c>
      <c r="F39" s="31">
        <v>5250</v>
      </c>
      <c r="G39" s="57" t="s">
        <v>204</v>
      </c>
      <c r="H39" s="48">
        <f t="shared" si="0"/>
        <v>100</v>
      </c>
      <c r="I39" s="6"/>
    </row>
    <row r="40" spans="1:9" outlineLevel="2" x14ac:dyDescent="0.25">
      <c r="A40" s="3" t="s">
        <v>30</v>
      </c>
      <c r="B40" s="2" t="s">
        <v>5</v>
      </c>
      <c r="C40" s="2" t="s">
        <v>31</v>
      </c>
      <c r="D40" s="2"/>
      <c r="E40" s="2"/>
      <c r="F40" s="31">
        <v>1000</v>
      </c>
      <c r="G40" s="51" t="s">
        <v>203</v>
      </c>
      <c r="H40" s="48">
        <f t="shared" si="0"/>
        <v>0</v>
      </c>
      <c r="I40" s="6"/>
    </row>
    <row r="41" spans="1:9" ht="25.5" outlineLevel="3" x14ac:dyDescent="0.25">
      <c r="A41" s="3" t="s">
        <v>10</v>
      </c>
      <c r="B41" s="2" t="s">
        <v>5</v>
      </c>
      <c r="C41" s="2" t="s">
        <v>31</v>
      </c>
      <c r="D41" s="2" t="s">
        <v>11</v>
      </c>
      <c r="E41" s="2"/>
      <c r="F41" s="31">
        <v>1000</v>
      </c>
      <c r="G41" s="51" t="s">
        <v>203</v>
      </c>
      <c r="H41" s="48">
        <f t="shared" si="0"/>
        <v>0</v>
      </c>
      <c r="I41" s="6"/>
    </row>
    <row r="42" spans="1:9" outlineLevel="5" x14ac:dyDescent="0.25">
      <c r="A42" s="3" t="s">
        <v>32</v>
      </c>
      <c r="B42" s="2" t="s">
        <v>5</v>
      </c>
      <c r="C42" s="2" t="s">
        <v>31</v>
      </c>
      <c r="D42" s="2" t="s">
        <v>33</v>
      </c>
      <c r="E42" s="2"/>
      <c r="F42" s="32">
        <v>1000</v>
      </c>
      <c r="G42" s="51" t="s">
        <v>203</v>
      </c>
      <c r="H42" s="48">
        <f t="shared" si="0"/>
        <v>0</v>
      </c>
      <c r="I42" s="6"/>
    </row>
    <row r="43" spans="1:9" outlineLevel="6" x14ac:dyDescent="0.25">
      <c r="A43" s="3" t="s">
        <v>34</v>
      </c>
      <c r="B43" s="2" t="s">
        <v>5</v>
      </c>
      <c r="C43" s="2" t="s">
        <v>31</v>
      </c>
      <c r="D43" s="2" t="s">
        <v>35</v>
      </c>
      <c r="E43" s="2"/>
      <c r="F43" s="31">
        <v>1000</v>
      </c>
      <c r="G43" s="51" t="s">
        <v>203</v>
      </c>
      <c r="H43" s="48">
        <f t="shared" si="0"/>
        <v>0</v>
      </c>
      <c r="I43" s="6"/>
    </row>
    <row r="44" spans="1:9" outlineLevel="7" x14ac:dyDescent="0.25">
      <c r="A44" s="3" t="s">
        <v>26</v>
      </c>
      <c r="B44" s="2" t="s">
        <v>5</v>
      </c>
      <c r="C44" s="2" t="s">
        <v>31</v>
      </c>
      <c r="D44" s="2" t="s">
        <v>35</v>
      </c>
      <c r="E44" s="2" t="s">
        <v>27</v>
      </c>
      <c r="F44" s="31">
        <v>1000</v>
      </c>
      <c r="G44" s="51" t="s">
        <v>203</v>
      </c>
      <c r="H44" s="48">
        <f t="shared" si="0"/>
        <v>0</v>
      </c>
      <c r="I44" s="6"/>
    </row>
    <row r="45" spans="1:9" outlineLevel="7" x14ac:dyDescent="0.25">
      <c r="A45" s="3" t="s">
        <v>36</v>
      </c>
      <c r="B45" s="2" t="s">
        <v>5</v>
      </c>
      <c r="C45" s="2" t="s">
        <v>31</v>
      </c>
      <c r="D45" s="2" t="s">
        <v>35</v>
      </c>
      <c r="E45" s="2" t="s">
        <v>37</v>
      </c>
      <c r="F45" s="31">
        <v>1000</v>
      </c>
      <c r="G45" s="51" t="s">
        <v>203</v>
      </c>
      <c r="H45" s="48">
        <f t="shared" si="0"/>
        <v>0</v>
      </c>
      <c r="I45" s="6"/>
    </row>
    <row r="46" spans="1:9" ht="38.25" outlineLevel="7" x14ac:dyDescent="0.25">
      <c r="A46" s="21" t="s">
        <v>157</v>
      </c>
      <c r="B46" s="24" t="s">
        <v>5</v>
      </c>
      <c r="C46" s="24" t="s">
        <v>39</v>
      </c>
      <c r="D46" s="24" t="s">
        <v>160</v>
      </c>
      <c r="E46" s="24" t="s">
        <v>145</v>
      </c>
      <c r="F46" s="31">
        <v>52080</v>
      </c>
      <c r="G46" s="51" t="s">
        <v>202</v>
      </c>
      <c r="H46" s="48">
        <f t="shared" si="0"/>
        <v>100</v>
      </c>
      <c r="I46" s="6"/>
    </row>
    <row r="47" spans="1:9" outlineLevel="7" x14ac:dyDescent="0.25">
      <c r="A47" s="21" t="s">
        <v>158</v>
      </c>
      <c r="B47" s="24" t="s">
        <v>5</v>
      </c>
      <c r="C47" s="24" t="s">
        <v>39</v>
      </c>
      <c r="D47" s="24" t="s">
        <v>161</v>
      </c>
      <c r="E47" s="24" t="s">
        <v>145</v>
      </c>
      <c r="F47" s="31">
        <v>52080</v>
      </c>
      <c r="G47" s="51" t="s">
        <v>202</v>
      </c>
      <c r="H47" s="48">
        <f t="shared" si="0"/>
        <v>100</v>
      </c>
      <c r="I47" s="6"/>
    </row>
    <row r="48" spans="1:9" outlineLevel="7" x14ac:dyDescent="0.25">
      <c r="A48" s="21" t="s">
        <v>159</v>
      </c>
      <c r="B48" s="24" t="s">
        <v>5</v>
      </c>
      <c r="C48" s="24" t="s">
        <v>39</v>
      </c>
      <c r="D48" s="24" t="s">
        <v>161</v>
      </c>
      <c r="E48" s="24" t="s">
        <v>162</v>
      </c>
      <c r="F48" s="31">
        <v>52080</v>
      </c>
      <c r="G48" s="51" t="s">
        <v>202</v>
      </c>
      <c r="H48" s="48">
        <f t="shared" si="0"/>
        <v>100</v>
      </c>
      <c r="I48" s="6"/>
    </row>
    <row r="49" spans="1:9" outlineLevel="2" x14ac:dyDescent="0.25">
      <c r="A49" s="3" t="s">
        <v>38</v>
      </c>
      <c r="B49" s="2" t="s">
        <v>5</v>
      </c>
      <c r="C49" s="2" t="s">
        <v>39</v>
      </c>
      <c r="D49" s="2"/>
      <c r="E49" s="2"/>
      <c r="F49" s="31">
        <v>54000</v>
      </c>
      <c r="G49" s="51" t="s">
        <v>201</v>
      </c>
      <c r="H49" s="48">
        <f t="shared" si="0"/>
        <v>65.407407407407405</v>
      </c>
      <c r="I49" s="6"/>
    </row>
    <row r="50" spans="1:9" ht="25.5" outlineLevel="3" x14ac:dyDescent="0.25">
      <c r="A50" s="3" t="s">
        <v>10</v>
      </c>
      <c r="B50" s="2" t="s">
        <v>5</v>
      </c>
      <c r="C50" s="2" t="s">
        <v>39</v>
      </c>
      <c r="D50" s="2" t="s">
        <v>11</v>
      </c>
      <c r="E50" s="2"/>
      <c r="F50" s="31">
        <v>54000</v>
      </c>
      <c r="G50" s="51" t="s">
        <v>201</v>
      </c>
      <c r="H50" s="48">
        <f t="shared" si="0"/>
        <v>65.407407407407405</v>
      </c>
      <c r="I50" s="6"/>
    </row>
    <row r="51" spans="1:9" ht="25.5" outlineLevel="5" x14ac:dyDescent="0.25">
      <c r="A51" s="3" t="s">
        <v>40</v>
      </c>
      <c r="B51" s="2" t="s">
        <v>5</v>
      </c>
      <c r="C51" s="2" t="s">
        <v>39</v>
      </c>
      <c r="D51" s="2" t="s">
        <v>41</v>
      </c>
      <c r="E51" s="2"/>
      <c r="F51" s="31">
        <v>54000</v>
      </c>
      <c r="G51" s="51" t="s">
        <v>201</v>
      </c>
      <c r="H51" s="48">
        <f t="shared" si="0"/>
        <v>65.407407407407405</v>
      </c>
      <c r="I51" s="6"/>
    </row>
    <row r="52" spans="1:9" ht="25.5" outlineLevel="6" x14ac:dyDescent="0.25">
      <c r="A52" s="3" t="s">
        <v>42</v>
      </c>
      <c r="B52" s="2" t="s">
        <v>5</v>
      </c>
      <c r="C52" s="2" t="s">
        <v>39</v>
      </c>
      <c r="D52" s="2" t="s">
        <v>43</v>
      </c>
      <c r="E52" s="2"/>
      <c r="F52" s="31">
        <v>54000</v>
      </c>
      <c r="G52" s="51" t="s">
        <v>201</v>
      </c>
      <c r="H52" s="48">
        <f t="shared" si="0"/>
        <v>65.407407407407405</v>
      </c>
      <c r="I52" s="6"/>
    </row>
    <row r="53" spans="1:9" ht="25.5" outlineLevel="7" x14ac:dyDescent="0.25">
      <c r="A53" s="3" t="s">
        <v>22</v>
      </c>
      <c r="B53" s="2" t="s">
        <v>5</v>
      </c>
      <c r="C53" s="2" t="s">
        <v>39</v>
      </c>
      <c r="D53" s="2" t="s">
        <v>43</v>
      </c>
      <c r="E53" s="2" t="s">
        <v>23</v>
      </c>
      <c r="F53" s="31">
        <v>54000</v>
      </c>
      <c r="G53" s="51" t="s">
        <v>201</v>
      </c>
      <c r="H53" s="48">
        <f t="shared" si="0"/>
        <v>65.407407407407405</v>
      </c>
      <c r="I53" s="6"/>
    </row>
    <row r="54" spans="1:9" ht="25.5" outlineLevel="7" x14ac:dyDescent="0.25">
      <c r="A54" s="3" t="s">
        <v>24</v>
      </c>
      <c r="B54" s="2" t="s">
        <v>5</v>
      </c>
      <c r="C54" s="2" t="s">
        <v>39</v>
      </c>
      <c r="D54" s="2" t="s">
        <v>43</v>
      </c>
      <c r="E54" s="2" t="s">
        <v>25</v>
      </c>
      <c r="F54" s="31">
        <v>54000</v>
      </c>
      <c r="G54" s="51" t="s">
        <v>201</v>
      </c>
      <c r="H54" s="48">
        <f t="shared" si="0"/>
        <v>65.407407407407405</v>
      </c>
      <c r="I54" s="6"/>
    </row>
    <row r="55" spans="1:9" outlineLevel="1" x14ac:dyDescent="0.25">
      <c r="A55" s="3" t="s">
        <v>44</v>
      </c>
      <c r="B55" s="2" t="s">
        <v>5</v>
      </c>
      <c r="C55" s="2" t="s">
        <v>45</v>
      </c>
      <c r="D55" s="2"/>
      <c r="E55" s="2"/>
      <c r="F55" s="20">
        <v>126400</v>
      </c>
      <c r="G55" s="51" t="s">
        <v>200</v>
      </c>
      <c r="H55" s="48">
        <f t="shared" si="0"/>
        <v>100</v>
      </c>
      <c r="I55" s="6"/>
    </row>
    <row r="56" spans="1:9" outlineLevel="2" x14ac:dyDescent="0.25">
      <c r="A56" s="3" t="s">
        <v>46</v>
      </c>
      <c r="B56" s="2" t="s">
        <v>5</v>
      </c>
      <c r="C56" s="2" t="s">
        <v>47</v>
      </c>
      <c r="D56" s="2"/>
      <c r="E56" s="2"/>
      <c r="F56" s="20">
        <v>126400</v>
      </c>
      <c r="G56" s="51" t="s">
        <v>200</v>
      </c>
      <c r="H56" s="48">
        <f t="shared" si="0"/>
        <v>100</v>
      </c>
      <c r="I56" s="6"/>
    </row>
    <row r="57" spans="1:9" outlineLevel="3" x14ac:dyDescent="0.25">
      <c r="A57" s="3" t="s">
        <v>48</v>
      </c>
      <c r="B57" s="2" t="s">
        <v>5</v>
      </c>
      <c r="C57" s="2" t="s">
        <v>47</v>
      </c>
      <c r="D57" s="2" t="s">
        <v>49</v>
      </c>
      <c r="E57" s="2"/>
      <c r="F57" s="20">
        <v>126400</v>
      </c>
      <c r="G57" s="51" t="s">
        <v>200</v>
      </c>
      <c r="H57" s="48">
        <f t="shared" si="0"/>
        <v>100</v>
      </c>
      <c r="I57" s="6"/>
    </row>
    <row r="58" spans="1:9" outlineLevel="4" x14ac:dyDescent="0.25">
      <c r="A58" s="3" t="s">
        <v>50</v>
      </c>
      <c r="B58" s="2" t="s">
        <v>5</v>
      </c>
      <c r="C58" s="2" t="s">
        <v>47</v>
      </c>
      <c r="D58" s="2" t="s">
        <v>51</v>
      </c>
      <c r="E58" s="2"/>
      <c r="F58" s="20">
        <v>126400</v>
      </c>
      <c r="G58" s="51" t="s">
        <v>200</v>
      </c>
      <c r="H58" s="48">
        <f t="shared" si="0"/>
        <v>100</v>
      </c>
      <c r="I58" s="6"/>
    </row>
    <row r="59" spans="1:9" ht="25.5" outlineLevel="6" x14ac:dyDescent="0.25">
      <c r="A59" s="3" t="s">
        <v>52</v>
      </c>
      <c r="B59" s="2" t="s">
        <v>5</v>
      </c>
      <c r="C59" s="2" t="s">
        <v>47</v>
      </c>
      <c r="D59" s="2" t="s">
        <v>53</v>
      </c>
      <c r="E59" s="2"/>
      <c r="F59" s="20">
        <v>126400</v>
      </c>
      <c r="G59" s="20">
        <v>126400</v>
      </c>
      <c r="H59" s="48">
        <f t="shared" si="0"/>
        <v>100</v>
      </c>
      <c r="I59" s="6"/>
    </row>
    <row r="60" spans="1:9" ht="38.25" outlineLevel="7" x14ac:dyDescent="0.25">
      <c r="A60" s="3" t="s">
        <v>16</v>
      </c>
      <c r="B60" s="2" t="s">
        <v>5</v>
      </c>
      <c r="C60" s="2" t="s">
        <v>47</v>
      </c>
      <c r="D60" s="2" t="s">
        <v>53</v>
      </c>
      <c r="E60" s="2" t="s">
        <v>17</v>
      </c>
      <c r="F60" s="31">
        <v>77858</v>
      </c>
      <c r="G60" s="51" t="s">
        <v>199</v>
      </c>
      <c r="H60" s="48">
        <f t="shared" si="0"/>
        <v>100</v>
      </c>
      <c r="I60" s="6"/>
    </row>
    <row r="61" spans="1:9" outlineLevel="7" x14ac:dyDescent="0.25">
      <c r="A61" s="3" t="s">
        <v>18</v>
      </c>
      <c r="B61" s="2" t="s">
        <v>5</v>
      </c>
      <c r="C61" s="2" t="s">
        <v>47</v>
      </c>
      <c r="D61" s="2" t="s">
        <v>53</v>
      </c>
      <c r="E61" s="2" t="s">
        <v>19</v>
      </c>
      <c r="F61" s="31">
        <v>77858</v>
      </c>
      <c r="G61" s="51" t="s">
        <v>199</v>
      </c>
      <c r="H61" s="48">
        <f t="shared" si="0"/>
        <v>100</v>
      </c>
      <c r="I61" s="6"/>
    </row>
    <row r="62" spans="1:9" ht="25.5" outlineLevel="7" x14ac:dyDescent="0.25">
      <c r="A62" s="3" t="s">
        <v>22</v>
      </c>
      <c r="B62" s="2" t="s">
        <v>5</v>
      </c>
      <c r="C62" s="2" t="s">
        <v>47</v>
      </c>
      <c r="D62" s="2" t="s">
        <v>53</v>
      </c>
      <c r="E62" s="2" t="s">
        <v>23</v>
      </c>
      <c r="F62" s="31">
        <v>48542</v>
      </c>
      <c r="G62" s="51" t="s">
        <v>198</v>
      </c>
      <c r="H62" s="48">
        <f t="shared" si="0"/>
        <v>100</v>
      </c>
      <c r="I62" s="6"/>
    </row>
    <row r="63" spans="1:9" ht="25.5" outlineLevel="7" x14ac:dyDescent="0.25">
      <c r="A63" s="3" t="s">
        <v>24</v>
      </c>
      <c r="B63" s="2" t="s">
        <v>5</v>
      </c>
      <c r="C63" s="2" t="s">
        <v>47</v>
      </c>
      <c r="D63" s="2" t="s">
        <v>53</v>
      </c>
      <c r="E63" s="2" t="s">
        <v>25</v>
      </c>
      <c r="F63" s="31">
        <v>48542</v>
      </c>
      <c r="G63" s="51" t="s">
        <v>198</v>
      </c>
      <c r="H63" s="48">
        <f t="shared" si="0"/>
        <v>100</v>
      </c>
      <c r="I63" s="6"/>
    </row>
    <row r="64" spans="1:9" ht="25.5" outlineLevel="1" x14ac:dyDescent="0.25">
      <c r="A64" s="3" t="s">
        <v>54</v>
      </c>
      <c r="B64" s="2" t="s">
        <v>5</v>
      </c>
      <c r="C64" s="2" t="s">
        <v>55</v>
      </c>
      <c r="D64" s="2"/>
      <c r="E64" s="2"/>
      <c r="F64" s="31">
        <v>61000</v>
      </c>
      <c r="G64" s="51" t="s">
        <v>197</v>
      </c>
      <c r="H64" s="48">
        <f t="shared" si="0"/>
        <v>78.032786885245898</v>
      </c>
      <c r="I64" s="6"/>
    </row>
    <row r="65" spans="1:9" ht="25.5" outlineLevel="2" x14ac:dyDescent="0.25">
      <c r="A65" s="3" t="s">
        <v>56</v>
      </c>
      <c r="B65" s="2" t="s">
        <v>5</v>
      </c>
      <c r="C65" s="2" t="s">
        <v>57</v>
      </c>
      <c r="D65" s="2"/>
      <c r="E65" s="2"/>
      <c r="F65" s="31">
        <v>61000</v>
      </c>
      <c r="G65" s="51" t="s">
        <v>197</v>
      </c>
      <c r="H65" s="48">
        <f t="shared" si="0"/>
        <v>78.032786885245898</v>
      </c>
      <c r="I65" s="6"/>
    </row>
    <row r="66" spans="1:9" ht="25.5" outlineLevel="3" x14ac:dyDescent="0.25">
      <c r="A66" s="3" t="s">
        <v>58</v>
      </c>
      <c r="B66" s="2" t="s">
        <v>5</v>
      </c>
      <c r="C66" s="2" t="s">
        <v>57</v>
      </c>
      <c r="D66" s="2" t="s">
        <v>59</v>
      </c>
      <c r="E66" s="2"/>
      <c r="F66" s="31">
        <v>61000</v>
      </c>
      <c r="G66" s="51" t="s">
        <v>197</v>
      </c>
      <c r="H66" s="48">
        <f t="shared" si="0"/>
        <v>78.032786885245898</v>
      </c>
      <c r="I66" s="6"/>
    </row>
    <row r="67" spans="1:9" ht="25.5" outlineLevel="5" x14ac:dyDescent="0.25">
      <c r="A67" s="3" t="s">
        <v>60</v>
      </c>
      <c r="B67" s="2" t="s">
        <v>5</v>
      </c>
      <c r="C67" s="2" t="s">
        <v>57</v>
      </c>
      <c r="D67" s="2" t="s">
        <v>61</v>
      </c>
      <c r="E67" s="2"/>
      <c r="F67" s="31">
        <v>61000</v>
      </c>
      <c r="G67" s="51" t="s">
        <v>197</v>
      </c>
      <c r="H67" s="48">
        <f t="shared" si="0"/>
        <v>78.032786885245898</v>
      </c>
      <c r="I67" s="6"/>
    </row>
    <row r="68" spans="1:9" ht="25.5" outlineLevel="6" x14ac:dyDescent="0.25">
      <c r="A68" s="3" t="s">
        <v>62</v>
      </c>
      <c r="B68" s="2" t="s">
        <v>5</v>
      </c>
      <c r="C68" s="2" t="s">
        <v>57</v>
      </c>
      <c r="D68" s="2" t="s">
        <v>63</v>
      </c>
      <c r="E68" s="2"/>
      <c r="F68" s="31">
        <v>61000</v>
      </c>
      <c r="G68" s="51" t="s">
        <v>197</v>
      </c>
      <c r="H68" s="48">
        <f t="shared" si="0"/>
        <v>78.032786885245898</v>
      </c>
      <c r="I68" s="6"/>
    </row>
    <row r="69" spans="1:9" ht="25.5" outlineLevel="7" x14ac:dyDescent="0.25">
      <c r="A69" s="3" t="s">
        <v>22</v>
      </c>
      <c r="B69" s="2" t="s">
        <v>5</v>
      </c>
      <c r="C69" s="2" t="s">
        <v>57</v>
      </c>
      <c r="D69" s="2" t="s">
        <v>63</v>
      </c>
      <c r="E69" s="2" t="s">
        <v>23</v>
      </c>
      <c r="F69" s="31">
        <v>61000</v>
      </c>
      <c r="G69" s="51" t="s">
        <v>197</v>
      </c>
      <c r="H69" s="48">
        <f t="shared" si="0"/>
        <v>78.032786885245898</v>
      </c>
      <c r="I69" s="6"/>
    </row>
    <row r="70" spans="1:9" ht="25.5" outlineLevel="7" x14ac:dyDescent="0.25">
      <c r="A70" s="3" t="s">
        <v>24</v>
      </c>
      <c r="B70" s="2" t="s">
        <v>5</v>
      </c>
      <c r="C70" s="2" t="s">
        <v>57</v>
      </c>
      <c r="D70" s="2" t="s">
        <v>63</v>
      </c>
      <c r="E70" s="2" t="s">
        <v>25</v>
      </c>
      <c r="F70" s="31">
        <v>61000</v>
      </c>
      <c r="G70" s="51" t="s">
        <v>197</v>
      </c>
      <c r="H70" s="48">
        <f t="shared" si="0"/>
        <v>78.032786885245898</v>
      </c>
      <c r="I70" s="6"/>
    </row>
    <row r="71" spans="1:9" outlineLevel="1" x14ac:dyDescent="0.25">
      <c r="A71" s="3" t="s">
        <v>64</v>
      </c>
      <c r="B71" s="2" t="s">
        <v>5</v>
      </c>
      <c r="C71" s="2" t="s">
        <v>65</v>
      </c>
      <c r="D71" s="2"/>
      <c r="E71" s="2"/>
      <c r="F71" s="31">
        <f>SUM(F72)</f>
        <v>1930000</v>
      </c>
      <c r="G71" s="51" t="s">
        <v>196</v>
      </c>
      <c r="H71" s="48">
        <f t="shared" si="0"/>
        <v>99.734507772020734</v>
      </c>
      <c r="I71" s="6"/>
    </row>
    <row r="72" spans="1:9" outlineLevel="2" x14ac:dyDescent="0.25">
      <c r="A72" s="3" t="s">
        <v>66</v>
      </c>
      <c r="B72" s="2" t="s">
        <v>5</v>
      </c>
      <c r="C72" s="2" t="s">
        <v>67</v>
      </c>
      <c r="D72" s="2"/>
      <c r="E72" s="2"/>
      <c r="F72" s="31">
        <f>SUM(F73)</f>
        <v>1930000</v>
      </c>
      <c r="G72" s="51" t="s">
        <v>196</v>
      </c>
      <c r="H72" s="48">
        <f t="shared" si="0"/>
        <v>99.734507772020734</v>
      </c>
      <c r="I72" s="6"/>
    </row>
    <row r="73" spans="1:9" outlineLevel="3" x14ac:dyDescent="0.25">
      <c r="A73" s="3" t="s">
        <v>68</v>
      </c>
      <c r="B73" s="2" t="s">
        <v>5</v>
      </c>
      <c r="C73" s="2" t="s">
        <v>67</v>
      </c>
      <c r="D73" s="2" t="s">
        <v>69</v>
      </c>
      <c r="E73" s="2"/>
      <c r="F73" s="31">
        <f>SUM(F74)</f>
        <v>1930000</v>
      </c>
      <c r="G73" s="51" t="s">
        <v>196</v>
      </c>
      <c r="H73" s="48">
        <f t="shared" si="0"/>
        <v>99.734507772020734</v>
      </c>
      <c r="I73" s="6"/>
    </row>
    <row r="74" spans="1:9" ht="38.25" outlineLevel="4" x14ac:dyDescent="0.25">
      <c r="A74" s="3" t="s">
        <v>70</v>
      </c>
      <c r="B74" s="2" t="s">
        <v>5</v>
      </c>
      <c r="C74" s="2" t="s">
        <v>67</v>
      </c>
      <c r="D74" s="2" t="s">
        <v>71</v>
      </c>
      <c r="E74" s="2"/>
      <c r="F74" s="31">
        <f>SUM(F75)</f>
        <v>1930000</v>
      </c>
      <c r="G74" s="51" t="s">
        <v>196</v>
      </c>
      <c r="H74" s="48">
        <f t="shared" si="0"/>
        <v>99.734507772020734</v>
      </c>
      <c r="I74" s="6"/>
    </row>
    <row r="75" spans="1:9" outlineLevel="5" x14ac:dyDescent="0.25">
      <c r="A75" s="3" t="s">
        <v>72</v>
      </c>
      <c r="B75" s="2" t="s">
        <v>5</v>
      </c>
      <c r="C75" s="2" t="s">
        <v>67</v>
      </c>
      <c r="D75" s="2" t="s">
        <v>73</v>
      </c>
      <c r="E75" s="2"/>
      <c r="F75" s="31">
        <f>SUM(F76+F79)</f>
        <v>1930000</v>
      </c>
      <c r="G75" s="31">
        <f>SUM(G76+G79)</f>
        <v>1924876</v>
      </c>
      <c r="H75" s="48">
        <f t="shared" si="0"/>
        <v>99.734507772020734</v>
      </c>
      <c r="I75" s="6"/>
    </row>
    <row r="76" spans="1:9" ht="127.5" outlineLevel="6" x14ac:dyDescent="0.25">
      <c r="A76" s="3" t="s">
        <v>74</v>
      </c>
      <c r="B76" s="2" t="s">
        <v>5</v>
      </c>
      <c r="C76" s="2" t="s">
        <v>67</v>
      </c>
      <c r="D76" s="2" t="s">
        <v>75</v>
      </c>
      <c r="E76" s="2"/>
      <c r="F76" s="31">
        <v>830000</v>
      </c>
      <c r="G76" s="51" t="s">
        <v>195</v>
      </c>
      <c r="H76" s="48">
        <f t="shared" si="0"/>
        <v>99.45843373493976</v>
      </c>
      <c r="I76" s="6"/>
    </row>
    <row r="77" spans="1:9" ht="25.5" outlineLevel="7" x14ac:dyDescent="0.25">
      <c r="A77" s="3" t="s">
        <v>22</v>
      </c>
      <c r="B77" s="2" t="s">
        <v>5</v>
      </c>
      <c r="C77" s="2" t="s">
        <v>67</v>
      </c>
      <c r="D77" s="2" t="s">
        <v>75</v>
      </c>
      <c r="E77" s="2" t="s">
        <v>23</v>
      </c>
      <c r="F77" s="31">
        <v>830000</v>
      </c>
      <c r="G77" s="51" t="s">
        <v>195</v>
      </c>
      <c r="H77" s="48">
        <f t="shared" si="0"/>
        <v>99.45843373493976</v>
      </c>
      <c r="I77" s="6"/>
    </row>
    <row r="78" spans="1:9" ht="25.5" outlineLevel="7" x14ac:dyDescent="0.25">
      <c r="A78" s="3" t="s">
        <v>24</v>
      </c>
      <c r="B78" s="2" t="s">
        <v>5</v>
      </c>
      <c r="C78" s="2" t="s">
        <v>67</v>
      </c>
      <c r="D78" s="2" t="s">
        <v>75</v>
      </c>
      <c r="E78" s="2" t="s">
        <v>25</v>
      </c>
      <c r="F78" s="31">
        <v>830000</v>
      </c>
      <c r="G78" s="51" t="s">
        <v>195</v>
      </c>
      <c r="H78" s="48">
        <f t="shared" si="0"/>
        <v>99.45843373493976</v>
      </c>
      <c r="I78" s="6"/>
    </row>
    <row r="79" spans="1:9" ht="63.75" outlineLevel="6" x14ac:dyDescent="0.25">
      <c r="A79" s="3" t="s">
        <v>76</v>
      </c>
      <c r="B79" s="2" t="s">
        <v>5</v>
      </c>
      <c r="C79" s="2" t="s">
        <v>67</v>
      </c>
      <c r="D79" s="2" t="s">
        <v>77</v>
      </c>
      <c r="E79" s="2"/>
      <c r="F79" s="31">
        <v>1100000</v>
      </c>
      <c r="G79" s="51" t="s">
        <v>194</v>
      </c>
      <c r="H79" s="48">
        <f t="shared" si="0"/>
        <v>99.942818181818183</v>
      </c>
      <c r="I79" s="6"/>
    </row>
    <row r="80" spans="1:9" ht="25.5" outlineLevel="7" x14ac:dyDescent="0.25">
      <c r="A80" s="3" t="s">
        <v>22</v>
      </c>
      <c r="B80" s="2" t="s">
        <v>5</v>
      </c>
      <c r="C80" s="2" t="s">
        <v>67</v>
      </c>
      <c r="D80" s="2" t="s">
        <v>77</v>
      </c>
      <c r="E80" s="2" t="s">
        <v>23</v>
      </c>
      <c r="F80" s="31">
        <v>1100000</v>
      </c>
      <c r="G80" s="51" t="s">
        <v>194</v>
      </c>
      <c r="H80" s="48">
        <f t="shared" si="0"/>
        <v>99.942818181818183</v>
      </c>
      <c r="I80" s="6"/>
    </row>
    <row r="81" spans="1:9" ht="25.5" outlineLevel="7" x14ac:dyDescent="0.25">
      <c r="A81" s="3" t="s">
        <v>24</v>
      </c>
      <c r="B81" s="2" t="s">
        <v>5</v>
      </c>
      <c r="C81" s="2" t="s">
        <v>67</v>
      </c>
      <c r="D81" s="2" t="s">
        <v>77</v>
      </c>
      <c r="E81" s="2" t="s">
        <v>25</v>
      </c>
      <c r="F81" s="31">
        <v>1100000</v>
      </c>
      <c r="G81" s="51" t="s">
        <v>194</v>
      </c>
      <c r="H81" s="48">
        <f t="shared" si="0"/>
        <v>99.942818181818183</v>
      </c>
      <c r="I81" s="6"/>
    </row>
    <row r="82" spans="1:9" outlineLevel="1" x14ac:dyDescent="0.25">
      <c r="A82" s="3" t="s">
        <v>78</v>
      </c>
      <c r="B82" s="2" t="s">
        <v>5</v>
      </c>
      <c r="C82" s="2" t="s">
        <v>79</v>
      </c>
      <c r="D82" s="2"/>
      <c r="E82" s="2"/>
      <c r="F82" s="31">
        <f>SUM(F83+F90)</f>
        <v>1240295</v>
      </c>
      <c r="G82" s="31">
        <f>SUM(G83+G90)</f>
        <v>1075863</v>
      </c>
      <c r="H82" s="48">
        <f t="shared" ref="H82:H136" si="1">SUM(G82/F82*100)</f>
        <v>86.742508838623067</v>
      </c>
      <c r="I82" s="6"/>
    </row>
    <row r="83" spans="1:9" outlineLevel="2" x14ac:dyDescent="0.25">
      <c r="A83" s="3" t="s">
        <v>80</v>
      </c>
      <c r="B83" s="2" t="s">
        <v>5</v>
      </c>
      <c r="C83" s="2" t="s">
        <v>81</v>
      </c>
      <c r="D83" s="2"/>
      <c r="E83" s="2"/>
      <c r="F83" s="31">
        <v>72300</v>
      </c>
      <c r="G83" s="51" t="s">
        <v>193</v>
      </c>
      <c r="H83" s="48">
        <f t="shared" si="1"/>
        <v>79.355463347164587</v>
      </c>
      <c r="I83" s="6"/>
    </row>
    <row r="84" spans="1:9" ht="25.5" outlineLevel="3" x14ac:dyDescent="0.25">
      <c r="A84" s="3" t="s">
        <v>82</v>
      </c>
      <c r="B84" s="2" t="s">
        <v>5</v>
      </c>
      <c r="C84" s="2" t="s">
        <v>81</v>
      </c>
      <c r="D84" s="2" t="s">
        <v>83</v>
      </c>
      <c r="E84" s="2"/>
      <c r="F84" s="31">
        <v>72300</v>
      </c>
      <c r="G84" s="51" t="s">
        <v>193</v>
      </c>
      <c r="H84" s="48">
        <f t="shared" si="1"/>
        <v>79.355463347164587</v>
      </c>
      <c r="I84" s="6"/>
    </row>
    <row r="85" spans="1:9" ht="25.5" outlineLevel="4" x14ac:dyDescent="0.25">
      <c r="A85" s="3" t="s">
        <v>84</v>
      </c>
      <c r="B85" s="2" t="s">
        <v>5</v>
      </c>
      <c r="C85" s="2" t="s">
        <v>81</v>
      </c>
      <c r="D85" s="2" t="s">
        <v>85</v>
      </c>
      <c r="E85" s="2"/>
      <c r="F85" s="31">
        <v>72300</v>
      </c>
      <c r="G85" s="51" t="s">
        <v>193</v>
      </c>
      <c r="H85" s="48">
        <f t="shared" si="1"/>
        <v>79.355463347164587</v>
      </c>
      <c r="I85" s="6"/>
    </row>
    <row r="86" spans="1:9" ht="25.5" outlineLevel="5" x14ac:dyDescent="0.25">
      <c r="A86" s="3" t="s">
        <v>86</v>
      </c>
      <c r="B86" s="2" t="s">
        <v>5</v>
      </c>
      <c r="C86" s="2" t="s">
        <v>81</v>
      </c>
      <c r="D86" s="2" t="s">
        <v>87</v>
      </c>
      <c r="E86" s="2"/>
      <c r="F86" s="31">
        <v>72300</v>
      </c>
      <c r="G86" s="51" t="s">
        <v>193</v>
      </c>
      <c r="H86" s="48">
        <f t="shared" si="1"/>
        <v>79.355463347164587</v>
      </c>
      <c r="I86" s="6"/>
    </row>
    <row r="87" spans="1:9" outlineLevel="6" x14ac:dyDescent="0.25">
      <c r="A87" s="3" t="s">
        <v>88</v>
      </c>
      <c r="B87" s="2" t="s">
        <v>5</v>
      </c>
      <c r="C87" s="2" t="s">
        <v>81</v>
      </c>
      <c r="D87" s="2" t="s">
        <v>89</v>
      </c>
      <c r="E87" s="2"/>
      <c r="F87" s="31">
        <v>72300</v>
      </c>
      <c r="G87" s="51" t="s">
        <v>193</v>
      </c>
      <c r="H87" s="48">
        <f t="shared" si="1"/>
        <v>79.355463347164587</v>
      </c>
      <c r="I87" s="6"/>
    </row>
    <row r="88" spans="1:9" ht="25.5" outlineLevel="7" x14ac:dyDescent="0.25">
      <c r="A88" s="3" t="s">
        <v>22</v>
      </c>
      <c r="B88" s="2" t="s">
        <v>5</v>
      </c>
      <c r="C88" s="2" t="s">
        <v>81</v>
      </c>
      <c r="D88" s="2" t="s">
        <v>89</v>
      </c>
      <c r="E88" s="2" t="s">
        <v>23</v>
      </c>
      <c r="F88" s="31">
        <v>72300</v>
      </c>
      <c r="G88" s="51" t="s">
        <v>193</v>
      </c>
      <c r="H88" s="48">
        <f t="shared" si="1"/>
        <v>79.355463347164587</v>
      </c>
      <c r="I88" s="6"/>
    </row>
    <row r="89" spans="1:9" ht="25.5" outlineLevel="7" x14ac:dyDescent="0.25">
      <c r="A89" s="3" t="s">
        <v>24</v>
      </c>
      <c r="B89" s="2" t="s">
        <v>5</v>
      </c>
      <c r="C89" s="2" t="s">
        <v>81</v>
      </c>
      <c r="D89" s="2" t="s">
        <v>89</v>
      </c>
      <c r="E89" s="2" t="s">
        <v>25</v>
      </c>
      <c r="F89" s="31">
        <v>72300</v>
      </c>
      <c r="G89" s="51" t="s">
        <v>193</v>
      </c>
      <c r="H89" s="48">
        <f t="shared" si="1"/>
        <v>79.355463347164587</v>
      </c>
      <c r="I89" s="6"/>
    </row>
    <row r="90" spans="1:9" outlineLevel="2" x14ac:dyDescent="0.25">
      <c r="A90" s="3" t="s">
        <v>90</v>
      </c>
      <c r="B90" s="2" t="s">
        <v>5</v>
      </c>
      <c r="C90" s="2" t="s">
        <v>91</v>
      </c>
      <c r="D90" s="2"/>
      <c r="E90" s="2"/>
      <c r="F90" s="31">
        <f>SUM(F91)</f>
        <v>1167995</v>
      </c>
      <c r="G90" s="51" t="s">
        <v>192</v>
      </c>
      <c r="H90" s="48">
        <f t="shared" si="1"/>
        <v>87.199773971635153</v>
      </c>
      <c r="I90" s="6"/>
    </row>
    <row r="91" spans="1:9" ht="25.5" outlineLevel="3" x14ac:dyDescent="0.25">
      <c r="A91" s="3" t="s">
        <v>82</v>
      </c>
      <c r="B91" s="2" t="s">
        <v>5</v>
      </c>
      <c r="C91" s="2" t="s">
        <v>91</v>
      </c>
      <c r="D91" s="2" t="s">
        <v>83</v>
      </c>
      <c r="E91" s="2"/>
      <c r="F91" s="31">
        <f>SUM(F92)</f>
        <v>1167995</v>
      </c>
      <c r="G91" s="51" t="s">
        <v>192</v>
      </c>
      <c r="H91" s="48">
        <f t="shared" si="1"/>
        <v>87.199773971635153</v>
      </c>
      <c r="I91" s="6"/>
    </row>
    <row r="92" spans="1:9" outlineLevel="4" x14ac:dyDescent="0.25">
      <c r="A92" s="3" t="s">
        <v>92</v>
      </c>
      <c r="B92" s="2" t="s">
        <v>5</v>
      </c>
      <c r="C92" s="2" t="s">
        <v>91</v>
      </c>
      <c r="D92" s="2" t="s">
        <v>93</v>
      </c>
      <c r="E92" s="2"/>
      <c r="F92" s="31">
        <f>SUM(F93+F97+F101+F104+F107)</f>
        <v>1167995</v>
      </c>
      <c r="G92" s="40">
        <f>SUM(G93+G97+G101+G104+G107)</f>
        <v>1018489</v>
      </c>
      <c r="H92" s="48">
        <f t="shared" si="1"/>
        <v>87.199773971635153</v>
      </c>
      <c r="I92" s="6"/>
    </row>
    <row r="93" spans="1:9" outlineLevel="5" x14ac:dyDescent="0.25">
      <c r="A93" s="3" t="s">
        <v>94</v>
      </c>
      <c r="B93" s="2" t="s">
        <v>5</v>
      </c>
      <c r="C93" s="2" t="s">
        <v>91</v>
      </c>
      <c r="D93" s="2" t="s">
        <v>95</v>
      </c>
      <c r="E93" s="2"/>
      <c r="F93" s="31">
        <v>1091595</v>
      </c>
      <c r="G93" s="51" t="s">
        <v>191</v>
      </c>
      <c r="H93" s="48">
        <f t="shared" si="1"/>
        <v>86.629931430612999</v>
      </c>
      <c r="I93" s="6"/>
    </row>
    <row r="94" spans="1:9" outlineLevel="6" x14ac:dyDescent="0.25">
      <c r="A94" s="3" t="s">
        <v>96</v>
      </c>
      <c r="B94" s="2" t="s">
        <v>5</v>
      </c>
      <c r="C94" s="2" t="s">
        <v>91</v>
      </c>
      <c r="D94" s="2" t="s">
        <v>97</v>
      </c>
      <c r="E94" s="2"/>
      <c r="F94" s="31">
        <v>1091595</v>
      </c>
      <c r="G94" s="51" t="s">
        <v>191</v>
      </c>
      <c r="H94" s="48">
        <f t="shared" si="1"/>
        <v>86.629931430612999</v>
      </c>
      <c r="I94" s="6"/>
    </row>
    <row r="95" spans="1:9" ht="25.5" outlineLevel="7" x14ac:dyDescent="0.25">
      <c r="A95" s="3" t="s">
        <v>22</v>
      </c>
      <c r="B95" s="2" t="s">
        <v>5</v>
      </c>
      <c r="C95" s="2" t="s">
        <v>91</v>
      </c>
      <c r="D95" s="2" t="s">
        <v>97</v>
      </c>
      <c r="E95" s="2" t="s">
        <v>23</v>
      </c>
      <c r="F95" s="31">
        <v>1091595</v>
      </c>
      <c r="G95" s="51" t="s">
        <v>191</v>
      </c>
      <c r="H95" s="48">
        <f t="shared" si="1"/>
        <v>86.629931430612999</v>
      </c>
      <c r="I95" s="6"/>
    </row>
    <row r="96" spans="1:9" ht="25.5" outlineLevel="7" x14ac:dyDescent="0.25">
      <c r="A96" s="3" t="s">
        <v>24</v>
      </c>
      <c r="B96" s="2" t="s">
        <v>5</v>
      </c>
      <c r="C96" s="2" t="s">
        <v>91</v>
      </c>
      <c r="D96" s="2" t="s">
        <v>97</v>
      </c>
      <c r="E96" s="2" t="s">
        <v>25</v>
      </c>
      <c r="F96" s="31">
        <v>1091595</v>
      </c>
      <c r="G96" s="51" t="s">
        <v>191</v>
      </c>
      <c r="H96" s="48">
        <f t="shared" si="1"/>
        <v>86.629931430612999</v>
      </c>
      <c r="I96" s="6"/>
    </row>
    <row r="97" spans="1:9" ht="25.5" outlineLevel="5" x14ac:dyDescent="0.25">
      <c r="A97" s="26" t="s">
        <v>98</v>
      </c>
      <c r="B97" s="27" t="s">
        <v>5</v>
      </c>
      <c r="C97" s="27" t="s">
        <v>91</v>
      </c>
      <c r="D97" s="27" t="s">
        <v>99</v>
      </c>
      <c r="E97" s="27"/>
      <c r="F97" s="33">
        <v>5500</v>
      </c>
      <c r="G97" s="52" t="s">
        <v>189</v>
      </c>
      <c r="H97" s="48">
        <f t="shared" si="1"/>
        <v>90.545454545454547</v>
      </c>
      <c r="I97" s="6"/>
    </row>
    <row r="98" spans="1:9" s="28" customFormat="1" outlineLevel="6" x14ac:dyDescent="0.25">
      <c r="A98" s="53" t="s">
        <v>100</v>
      </c>
      <c r="B98" s="54" t="s">
        <v>5</v>
      </c>
      <c r="C98" s="54" t="s">
        <v>91</v>
      </c>
      <c r="D98" s="54" t="s">
        <v>101</v>
      </c>
      <c r="E98" s="54"/>
      <c r="F98" s="33">
        <v>5500</v>
      </c>
      <c r="G98" s="55" t="s">
        <v>190</v>
      </c>
      <c r="H98" s="48">
        <f t="shared" si="1"/>
        <v>90</v>
      </c>
      <c r="I98" s="6"/>
    </row>
    <row r="99" spans="1:9" ht="25.5" outlineLevel="7" x14ac:dyDescent="0.25">
      <c r="A99" s="3" t="s">
        <v>22</v>
      </c>
      <c r="B99" s="2" t="s">
        <v>5</v>
      </c>
      <c r="C99" s="2" t="s">
        <v>91</v>
      </c>
      <c r="D99" s="2" t="s">
        <v>101</v>
      </c>
      <c r="E99" s="2" t="s">
        <v>23</v>
      </c>
      <c r="F99" s="31">
        <v>5500</v>
      </c>
      <c r="G99" s="51" t="s">
        <v>189</v>
      </c>
      <c r="H99" s="48">
        <f t="shared" si="1"/>
        <v>90.545454545454547</v>
      </c>
      <c r="I99" s="6"/>
    </row>
    <row r="100" spans="1:9" ht="25.5" outlineLevel="7" x14ac:dyDescent="0.25">
      <c r="A100" s="3" t="s">
        <v>24</v>
      </c>
      <c r="B100" s="2" t="s">
        <v>5</v>
      </c>
      <c r="C100" s="2" t="s">
        <v>91</v>
      </c>
      <c r="D100" s="2" t="s">
        <v>101</v>
      </c>
      <c r="E100" s="2" t="s">
        <v>25</v>
      </c>
      <c r="F100" s="31">
        <v>5500</v>
      </c>
      <c r="G100" s="51" t="s">
        <v>189</v>
      </c>
      <c r="H100" s="48">
        <f t="shared" si="1"/>
        <v>90.545454545454547</v>
      </c>
      <c r="I100" s="6"/>
    </row>
    <row r="101" spans="1:9" s="28" customFormat="1" ht="25.5" outlineLevel="7" x14ac:dyDescent="0.25">
      <c r="A101" s="36" t="s">
        <v>149</v>
      </c>
      <c r="B101" s="38" t="s">
        <v>5</v>
      </c>
      <c r="C101" s="38" t="s">
        <v>91</v>
      </c>
      <c r="D101" s="38" t="s">
        <v>150</v>
      </c>
      <c r="E101" s="38" t="s">
        <v>145</v>
      </c>
      <c r="F101" s="33">
        <v>53900</v>
      </c>
      <c r="G101" s="51" t="s">
        <v>188</v>
      </c>
      <c r="H101" s="48">
        <f t="shared" si="1"/>
        <v>98.202226345083488</v>
      </c>
      <c r="I101" s="6"/>
    </row>
    <row r="102" spans="1:9" outlineLevel="7" x14ac:dyDescent="0.25">
      <c r="A102" s="23" t="s">
        <v>151</v>
      </c>
      <c r="B102" s="34" t="s">
        <v>5</v>
      </c>
      <c r="C102" s="34" t="s">
        <v>91</v>
      </c>
      <c r="D102" s="34" t="s">
        <v>150</v>
      </c>
      <c r="E102" s="34" t="s">
        <v>152</v>
      </c>
      <c r="F102" s="31">
        <v>53900</v>
      </c>
      <c r="G102" s="51" t="s">
        <v>188</v>
      </c>
      <c r="H102" s="48">
        <f t="shared" si="1"/>
        <v>98.202226345083488</v>
      </c>
      <c r="I102" s="6"/>
    </row>
    <row r="103" spans="1:9" outlineLevel="7" x14ac:dyDescent="0.25">
      <c r="A103" s="23" t="s">
        <v>153</v>
      </c>
      <c r="B103" s="34" t="s">
        <v>5</v>
      </c>
      <c r="C103" s="34" t="s">
        <v>91</v>
      </c>
      <c r="D103" s="34" t="s">
        <v>150</v>
      </c>
      <c r="E103" s="34">
        <v>244</v>
      </c>
      <c r="F103" s="31">
        <v>53900</v>
      </c>
      <c r="G103" s="51" t="s">
        <v>188</v>
      </c>
      <c r="H103" s="48">
        <f t="shared" si="1"/>
        <v>98.202226345083488</v>
      </c>
      <c r="I103" s="6"/>
    </row>
    <row r="104" spans="1:9" s="28" customFormat="1" outlineLevel="7" x14ac:dyDescent="0.25">
      <c r="A104" s="36" t="s">
        <v>154</v>
      </c>
      <c r="B104" s="37" t="s">
        <v>5</v>
      </c>
      <c r="C104" s="37" t="s">
        <v>91</v>
      </c>
      <c r="D104" s="37" t="s">
        <v>155</v>
      </c>
      <c r="E104" s="37" t="s">
        <v>145</v>
      </c>
      <c r="F104" s="33">
        <v>6000</v>
      </c>
      <c r="G104" s="51" t="s">
        <v>187</v>
      </c>
      <c r="H104" s="48">
        <f t="shared" si="1"/>
        <v>65.5</v>
      </c>
      <c r="I104" s="6"/>
    </row>
    <row r="105" spans="1:9" outlineLevel="7" x14ac:dyDescent="0.25">
      <c r="A105" s="23" t="s">
        <v>151</v>
      </c>
      <c r="B105" s="35" t="s">
        <v>5</v>
      </c>
      <c r="C105" s="35" t="s">
        <v>91</v>
      </c>
      <c r="D105" s="35" t="s">
        <v>155</v>
      </c>
      <c r="E105" s="35" t="s">
        <v>152</v>
      </c>
      <c r="F105" s="31">
        <v>6000</v>
      </c>
      <c r="G105" s="51" t="s">
        <v>187</v>
      </c>
      <c r="H105" s="48">
        <f t="shared" si="1"/>
        <v>65.5</v>
      </c>
      <c r="I105" s="6"/>
    </row>
    <row r="106" spans="1:9" outlineLevel="7" x14ac:dyDescent="0.25">
      <c r="A106" s="23" t="s">
        <v>156</v>
      </c>
      <c r="B106" s="35" t="s">
        <v>5</v>
      </c>
      <c r="C106" s="35" t="s">
        <v>91</v>
      </c>
      <c r="D106" s="35" t="s">
        <v>155</v>
      </c>
      <c r="E106" s="35" t="s">
        <v>152</v>
      </c>
      <c r="F106" s="31">
        <v>6000</v>
      </c>
      <c r="G106" s="51" t="s">
        <v>187</v>
      </c>
      <c r="H106" s="48">
        <f t="shared" si="1"/>
        <v>65.5</v>
      </c>
      <c r="I106" s="6"/>
    </row>
    <row r="107" spans="1:9" outlineLevel="5" x14ac:dyDescent="0.25">
      <c r="A107" s="3" t="s">
        <v>72</v>
      </c>
      <c r="B107" s="2" t="s">
        <v>5</v>
      </c>
      <c r="C107" s="2" t="s">
        <v>91</v>
      </c>
      <c r="D107" s="2" t="s">
        <v>102</v>
      </c>
      <c r="E107" s="2"/>
      <c r="F107" s="31">
        <v>11000</v>
      </c>
      <c r="G107" s="51" t="s">
        <v>186</v>
      </c>
      <c r="H107" s="48">
        <f t="shared" si="1"/>
        <v>100</v>
      </c>
      <c r="I107" s="6"/>
    </row>
    <row r="108" spans="1:9" ht="25.5" outlineLevel="6" x14ac:dyDescent="0.25">
      <c r="A108" s="3" t="s">
        <v>135</v>
      </c>
      <c r="B108" s="2" t="s">
        <v>5</v>
      </c>
      <c r="C108" s="2" t="s">
        <v>91</v>
      </c>
      <c r="D108" s="2" t="s">
        <v>103</v>
      </c>
      <c r="E108" s="2"/>
      <c r="F108" s="31">
        <v>11000</v>
      </c>
      <c r="G108" s="51" t="s">
        <v>186</v>
      </c>
      <c r="H108" s="48">
        <f t="shared" si="1"/>
        <v>100</v>
      </c>
      <c r="I108" s="6"/>
    </row>
    <row r="109" spans="1:9" ht="25.5" outlineLevel="7" x14ac:dyDescent="0.25">
      <c r="A109" s="3" t="s">
        <v>22</v>
      </c>
      <c r="B109" s="2" t="s">
        <v>5</v>
      </c>
      <c r="C109" s="2" t="s">
        <v>91</v>
      </c>
      <c r="D109" s="2" t="s">
        <v>103</v>
      </c>
      <c r="E109" s="2" t="s">
        <v>23</v>
      </c>
      <c r="F109" s="31">
        <v>11000</v>
      </c>
      <c r="G109" s="51" t="s">
        <v>186</v>
      </c>
      <c r="H109" s="48">
        <f t="shared" si="1"/>
        <v>100</v>
      </c>
      <c r="I109" s="6"/>
    </row>
    <row r="110" spans="1:9" ht="25.5" outlineLevel="7" x14ac:dyDescent="0.25">
      <c r="A110" s="3" t="s">
        <v>24</v>
      </c>
      <c r="B110" s="2" t="s">
        <v>5</v>
      </c>
      <c r="C110" s="2" t="s">
        <v>91</v>
      </c>
      <c r="D110" s="2" t="s">
        <v>103</v>
      </c>
      <c r="E110" s="2" t="s">
        <v>25</v>
      </c>
      <c r="F110" s="31">
        <v>11000</v>
      </c>
      <c r="G110" s="51" t="s">
        <v>186</v>
      </c>
      <c r="H110" s="48">
        <f t="shared" si="1"/>
        <v>100</v>
      </c>
      <c r="I110" s="6"/>
    </row>
    <row r="111" spans="1:9" outlineLevel="1" x14ac:dyDescent="0.25">
      <c r="A111" s="3" t="s">
        <v>104</v>
      </c>
      <c r="B111" s="2" t="s">
        <v>5</v>
      </c>
      <c r="C111" s="2" t="s">
        <v>105</v>
      </c>
      <c r="D111" s="2"/>
      <c r="E111" s="2"/>
      <c r="F111" s="31">
        <f>SUM(F112)</f>
        <v>1611963</v>
      </c>
      <c r="G111" s="40" t="s">
        <v>185</v>
      </c>
      <c r="H111" s="48">
        <f t="shared" si="1"/>
        <v>97.955226019455779</v>
      </c>
      <c r="I111" s="6"/>
    </row>
    <row r="112" spans="1:9" outlineLevel="2" x14ac:dyDescent="0.25">
      <c r="A112" s="3" t="s">
        <v>106</v>
      </c>
      <c r="B112" s="2" t="s">
        <v>5</v>
      </c>
      <c r="C112" s="2" t="s">
        <v>107</v>
      </c>
      <c r="D112" s="2"/>
      <c r="E112" s="2"/>
      <c r="F112" s="31">
        <f>SUM(F113)</f>
        <v>1611963</v>
      </c>
      <c r="G112" s="40" t="s">
        <v>185</v>
      </c>
      <c r="H112" s="48">
        <f t="shared" si="1"/>
        <v>97.955226019455779</v>
      </c>
      <c r="I112" s="6"/>
    </row>
    <row r="113" spans="1:9" ht="25.5" outlineLevel="3" x14ac:dyDescent="0.25">
      <c r="A113" s="3" t="s">
        <v>108</v>
      </c>
      <c r="B113" s="2" t="s">
        <v>5</v>
      </c>
      <c r="C113" s="2" t="s">
        <v>107</v>
      </c>
      <c r="D113" s="2" t="s">
        <v>109</v>
      </c>
      <c r="E113" s="2"/>
      <c r="F113" s="31">
        <f>SUM(F114)</f>
        <v>1611963</v>
      </c>
      <c r="G113" s="40" t="s">
        <v>185</v>
      </c>
      <c r="H113" s="48">
        <f t="shared" si="1"/>
        <v>97.955226019455779</v>
      </c>
      <c r="I113" s="6"/>
    </row>
    <row r="114" spans="1:9" outlineLevel="4" x14ac:dyDescent="0.25">
      <c r="A114" s="3" t="s">
        <v>110</v>
      </c>
      <c r="B114" s="2" t="s">
        <v>5</v>
      </c>
      <c r="C114" s="2" t="s">
        <v>107</v>
      </c>
      <c r="D114" s="2" t="s">
        <v>111</v>
      </c>
      <c r="E114" s="2"/>
      <c r="F114" s="31">
        <f>SUM(F115+F119)</f>
        <v>1611963</v>
      </c>
      <c r="G114" s="40">
        <f>SUM(G115+G119)</f>
        <v>1579002</v>
      </c>
      <c r="H114" s="48">
        <f t="shared" si="1"/>
        <v>97.955226019455779</v>
      </c>
      <c r="I114" s="6"/>
    </row>
    <row r="115" spans="1:9" outlineLevel="5" x14ac:dyDescent="0.25">
      <c r="A115" s="3" t="s">
        <v>112</v>
      </c>
      <c r="B115" s="2" t="s">
        <v>5</v>
      </c>
      <c r="C115" s="2" t="s">
        <v>107</v>
      </c>
      <c r="D115" s="2" t="s">
        <v>113</v>
      </c>
      <c r="E115" s="2"/>
      <c r="F115" s="31">
        <v>354363</v>
      </c>
      <c r="G115" s="51" t="s">
        <v>184</v>
      </c>
      <c r="H115" s="48">
        <f t="shared" si="1"/>
        <v>93.501296692939164</v>
      </c>
      <c r="I115" s="6"/>
    </row>
    <row r="116" spans="1:9" outlineLevel="6" x14ac:dyDescent="0.25">
      <c r="A116" s="3" t="s">
        <v>114</v>
      </c>
      <c r="B116" s="2" t="s">
        <v>5</v>
      </c>
      <c r="C116" s="2" t="s">
        <v>107</v>
      </c>
      <c r="D116" s="2" t="s">
        <v>115</v>
      </c>
      <c r="E116" s="2"/>
      <c r="F116" s="31">
        <v>354363</v>
      </c>
      <c r="G116" s="51" t="s">
        <v>184</v>
      </c>
      <c r="H116" s="48">
        <f t="shared" si="1"/>
        <v>93.501296692939164</v>
      </c>
      <c r="I116" s="6"/>
    </row>
    <row r="117" spans="1:9" ht="25.5" outlineLevel="7" x14ac:dyDescent="0.25">
      <c r="A117" s="3" t="s">
        <v>22</v>
      </c>
      <c r="B117" s="2" t="s">
        <v>5</v>
      </c>
      <c r="C117" s="2" t="s">
        <v>107</v>
      </c>
      <c r="D117" s="2" t="s">
        <v>115</v>
      </c>
      <c r="E117" s="2" t="s">
        <v>23</v>
      </c>
      <c r="F117" s="31">
        <v>354363</v>
      </c>
      <c r="G117" s="51" t="s">
        <v>184</v>
      </c>
      <c r="H117" s="48">
        <f t="shared" si="1"/>
        <v>93.501296692939164</v>
      </c>
      <c r="I117" s="6"/>
    </row>
    <row r="118" spans="1:9" ht="25.5" outlineLevel="7" x14ac:dyDescent="0.25">
      <c r="A118" s="3" t="s">
        <v>24</v>
      </c>
      <c r="B118" s="2" t="s">
        <v>5</v>
      </c>
      <c r="C118" s="2" t="s">
        <v>107</v>
      </c>
      <c r="D118" s="2" t="s">
        <v>115</v>
      </c>
      <c r="E118" s="2" t="s">
        <v>25</v>
      </c>
      <c r="F118" s="31">
        <v>354363</v>
      </c>
      <c r="G118" s="51" t="s">
        <v>184</v>
      </c>
      <c r="H118" s="48">
        <f t="shared" si="1"/>
        <v>93.501296692939164</v>
      </c>
      <c r="I118" s="6"/>
    </row>
    <row r="119" spans="1:9" ht="25.5" outlineLevel="5" x14ac:dyDescent="0.25">
      <c r="A119" s="3" t="s">
        <v>116</v>
      </c>
      <c r="B119" s="2" t="s">
        <v>5</v>
      </c>
      <c r="C119" s="2" t="s">
        <v>107</v>
      </c>
      <c r="D119" s="2" t="s">
        <v>117</v>
      </c>
      <c r="E119" s="2"/>
      <c r="F119" s="31">
        <v>1257600</v>
      </c>
      <c r="G119" s="51" t="s">
        <v>183</v>
      </c>
      <c r="H119" s="48">
        <f t="shared" si="1"/>
        <v>99.210241730279904</v>
      </c>
      <c r="I119" s="6"/>
    </row>
    <row r="120" spans="1:9" ht="25.5" outlineLevel="6" x14ac:dyDescent="0.25">
      <c r="A120" s="3" t="s">
        <v>118</v>
      </c>
      <c r="B120" s="2" t="s">
        <v>5</v>
      </c>
      <c r="C120" s="2" t="s">
        <v>107</v>
      </c>
      <c r="D120" s="2" t="s">
        <v>119</v>
      </c>
      <c r="E120" s="2"/>
      <c r="F120" s="31">
        <v>1257600</v>
      </c>
      <c r="G120" s="51" t="s">
        <v>183</v>
      </c>
      <c r="H120" s="48">
        <f t="shared" si="1"/>
        <v>99.210241730279904</v>
      </c>
      <c r="I120" s="6"/>
    </row>
    <row r="121" spans="1:9" outlineLevel="7" x14ac:dyDescent="0.25">
      <c r="A121" s="3" t="s">
        <v>120</v>
      </c>
      <c r="B121" s="2" t="s">
        <v>5</v>
      </c>
      <c r="C121" s="2" t="s">
        <v>107</v>
      </c>
      <c r="D121" s="2" t="s">
        <v>119</v>
      </c>
      <c r="E121" s="2" t="s">
        <v>121</v>
      </c>
      <c r="F121" s="31">
        <v>1257600</v>
      </c>
      <c r="G121" s="51" t="s">
        <v>183</v>
      </c>
      <c r="H121" s="48">
        <f t="shared" si="1"/>
        <v>99.210241730279904</v>
      </c>
      <c r="I121" s="6"/>
    </row>
    <row r="122" spans="1:9" outlineLevel="7" x14ac:dyDescent="0.25">
      <c r="A122" s="3" t="s">
        <v>122</v>
      </c>
      <c r="B122" s="2" t="s">
        <v>5</v>
      </c>
      <c r="C122" s="2" t="s">
        <v>107</v>
      </c>
      <c r="D122" s="2" t="s">
        <v>119</v>
      </c>
      <c r="E122" s="2" t="s">
        <v>123</v>
      </c>
      <c r="F122" s="31">
        <v>1257600</v>
      </c>
      <c r="G122" s="51" t="s">
        <v>183</v>
      </c>
      <c r="H122" s="48">
        <f t="shared" si="1"/>
        <v>99.210241730279904</v>
      </c>
      <c r="I122" s="6"/>
    </row>
    <row r="123" spans="1:9" s="28" customFormat="1" outlineLevel="1" x14ac:dyDescent="0.25">
      <c r="A123" s="26" t="s">
        <v>124</v>
      </c>
      <c r="B123" s="27" t="s">
        <v>5</v>
      </c>
      <c r="C123" s="27" t="s">
        <v>125</v>
      </c>
      <c r="D123" s="27"/>
      <c r="E123" s="27"/>
      <c r="F123" s="33">
        <f>SUM(F124+F131)</f>
        <v>128037</v>
      </c>
      <c r="G123" s="33">
        <f>SUM(G124+G131)</f>
        <v>123586</v>
      </c>
      <c r="H123" s="48">
        <f t="shared" si="1"/>
        <v>96.523661129204839</v>
      </c>
      <c r="I123" s="6"/>
    </row>
    <row r="124" spans="1:9" outlineLevel="2" x14ac:dyDescent="0.25">
      <c r="A124" s="3" t="s">
        <v>126</v>
      </c>
      <c r="B124" s="2" t="s">
        <v>5</v>
      </c>
      <c r="C124" s="2" t="s">
        <v>127</v>
      </c>
      <c r="D124" s="2"/>
      <c r="E124" s="2"/>
      <c r="F124" s="31">
        <v>25037</v>
      </c>
      <c r="G124" s="51" t="s">
        <v>182</v>
      </c>
      <c r="H124" s="48">
        <f t="shared" si="1"/>
        <v>100</v>
      </c>
      <c r="I124" s="6"/>
    </row>
    <row r="125" spans="1:9" ht="25.5" outlineLevel="3" x14ac:dyDescent="0.25">
      <c r="A125" s="3" t="s">
        <v>108</v>
      </c>
      <c r="B125" s="2" t="s">
        <v>5</v>
      </c>
      <c r="C125" s="2" t="s">
        <v>127</v>
      </c>
      <c r="D125" s="2" t="s">
        <v>109</v>
      </c>
      <c r="E125" s="2"/>
      <c r="F125" s="31">
        <v>25037</v>
      </c>
      <c r="G125" s="51" t="s">
        <v>182</v>
      </c>
      <c r="H125" s="48">
        <f t="shared" si="1"/>
        <v>100</v>
      </c>
      <c r="I125" s="6"/>
    </row>
    <row r="126" spans="1:9" outlineLevel="4" x14ac:dyDescent="0.25">
      <c r="A126" s="3" t="s">
        <v>128</v>
      </c>
      <c r="B126" s="2" t="s">
        <v>5</v>
      </c>
      <c r="C126" s="2" t="s">
        <v>127</v>
      </c>
      <c r="D126" s="2" t="s">
        <v>129</v>
      </c>
      <c r="E126" s="2"/>
      <c r="F126" s="31">
        <v>25037</v>
      </c>
      <c r="G126" s="51" t="s">
        <v>182</v>
      </c>
      <c r="H126" s="48">
        <f t="shared" si="1"/>
        <v>100</v>
      </c>
      <c r="I126" s="6"/>
    </row>
    <row r="127" spans="1:9" ht="25.5" outlineLevel="5" x14ac:dyDescent="0.25">
      <c r="A127" s="3" t="s">
        <v>130</v>
      </c>
      <c r="B127" s="2" t="s">
        <v>5</v>
      </c>
      <c r="C127" s="2" t="s">
        <v>127</v>
      </c>
      <c r="D127" s="2" t="s">
        <v>131</v>
      </c>
      <c r="E127" s="2"/>
      <c r="F127" s="31">
        <v>25037</v>
      </c>
      <c r="G127" s="51" t="s">
        <v>182</v>
      </c>
      <c r="H127" s="48">
        <f t="shared" si="1"/>
        <v>100</v>
      </c>
      <c r="I127" s="6"/>
    </row>
    <row r="128" spans="1:9" outlineLevel="6" x14ac:dyDescent="0.25">
      <c r="A128" s="3" t="s">
        <v>132</v>
      </c>
      <c r="B128" s="2" t="s">
        <v>5</v>
      </c>
      <c r="C128" s="2" t="s">
        <v>127</v>
      </c>
      <c r="D128" s="2" t="s">
        <v>133</v>
      </c>
      <c r="E128" s="2"/>
      <c r="F128" s="31">
        <v>25037</v>
      </c>
      <c r="G128" s="51" t="s">
        <v>182</v>
      </c>
      <c r="H128" s="48">
        <f t="shared" si="1"/>
        <v>100</v>
      </c>
      <c r="I128" s="6"/>
    </row>
    <row r="129" spans="1:9" outlineLevel="7" x14ac:dyDescent="0.25">
      <c r="A129" s="3" t="s">
        <v>120</v>
      </c>
      <c r="B129" s="2" t="s">
        <v>5</v>
      </c>
      <c r="C129" s="2" t="s">
        <v>127</v>
      </c>
      <c r="D129" s="2" t="s">
        <v>133</v>
      </c>
      <c r="E129" s="2" t="s">
        <v>121</v>
      </c>
      <c r="F129" s="31">
        <v>25037</v>
      </c>
      <c r="G129" s="51" t="s">
        <v>182</v>
      </c>
      <c r="H129" s="48">
        <f t="shared" si="1"/>
        <v>100</v>
      </c>
      <c r="I129" s="6"/>
    </row>
    <row r="130" spans="1:9" outlineLevel="7" x14ac:dyDescent="0.25">
      <c r="A130" s="3" t="s">
        <v>122</v>
      </c>
      <c r="B130" s="2" t="s">
        <v>5</v>
      </c>
      <c r="C130" s="2" t="s">
        <v>127</v>
      </c>
      <c r="D130" s="2" t="s">
        <v>133</v>
      </c>
      <c r="E130" s="2" t="s">
        <v>123</v>
      </c>
      <c r="F130" s="31">
        <v>25037</v>
      </c>
      <c r="G130" s="51" t="s">
        <v>182</v>
      </c>
      <c r="H130" s="48">
        <f t="shared" si="1"/>
        <v>100</v>
      </c>
      <c r="I130" s="6"/>
    </row>
    <row r="131" spans="1:9" ht="25.5" outlineLevel="7" x14ac:dyDescent="0.25">
      <c r="A131" s="22" t="s">
        <v>139</v>
      </c>
      <c r="B131" s="24" t="s">
        <v>5</v>
      </c>
      <c r="C131" s="24" t="s">
        <v>127</v>
      </c>
      <c r="D131" s="24" t="s">
        <v>144</v>
      </c>
      <c r="E131" s="24" t="s">
        <v>145</v>
      </c>
      <c r="F131" s="31">
        <v>103000</v>
      </c>
      <c r="G131" s="51" t="s">
        <v>181</v>
      </c>
      <c r="H131" s="48">
        <f t="shared" si="1"/>
        <v>95.678640776699027</v>
      </c>
      <c r="I131" s="6"/>
    </row>
    <row r="132" spans="1:9" ht="25.5" outlineLevel="7" x14ac:dyDescent="0.25">
      <c r="A132" s="23" t="s">
        <v>140</v>
      </c>
      <c r="B132" s="24" t="s">
        <v>5</v>
      </c>
      <c r="C132" s="24" t="s">
        <v>127</v>
      </c>
      <c r="D132" s="24" t="s">
        <v>146</v>
      </c>
      <c r="E132" s="24" t="s">
        <v>145</v>
      </c>
      <c r="F132" s="31">
        <v>103000</v>
      </c>
      <c r="G132" s="51" t="s">
        <v>181</v>
      </c>
      <c r="H132" s="48">
        <f t="shared" si="1"/>
        <v>95.678640776699027</v>
      </c>
      <c r="I132" s="6"/>
    </row>
    <row r="133" spans="1:9" ht="25.5" outlineLevel="7" x14ac:dyDescent="0.25">
      <c r="A133" s="23" t="s">
        <v>141</v>
      </c>
      <c r="B133" s="24" t="s">
        <v>5</v>
      </c>
      <c r="C133" s="24" t="s">
        <v>127</v>
      </c>
      <c r="D133" s="24" t="s">
        <v>147</v>
      </c>
      <c r="E133" s="24" t="s">
        <v>145</v>
      </c>
      <c r="F133" s="31">
        <v>103000</v>
      </c>
      <c r="G133" s="51" t="s">
        <v>181</v>
      </c>
      <c r="H133" s="48">
        <f t="shared" si="1"/>
        <v>95.678640776699027</v>
      </c>
      <c r="I133" s="6"/>
    </row>
    <row r="134" spans="1:9" ht="25.5" outlineLevel="7" x14ac:dyDescent="0.25">
      <c r="A134" s="23" t="s">
        <v>142</v>
      </c>
      <c r="B134" s="24" t="s">
        <v>5</v>
      </c>
      <c r="C134" s="24" t="s">
        <v>127</v>
      </c>
      <c r="D134" s="24" t="s">
        <v>147</v>
      </c>
      <c r="E134" s="24" t="s">
        <v>148</v>
      </c>
      <c r="F134" s="31">
        <v>103000</v>
      </c>
      <c r="G134" s="51" t="s">
        <v>181</v>
      </c>
      <c r="H134" s="48">
        <f t="shared" si="1"/>
        <v>95.678640776699027</v>
      </c>
      <c r="I134" s="6"/>
    </row>
    <row r="135" spans="1:9" ht="25.5" outlineLevel="7" x14ac:dyDescent="0.25">
      <c r="A135" s="23" t="s">
        <v>143</v>
      </c>
      <c r="B135" s="24" t="s">
        <v>5</v>
      </c>
      <c r="C135" s="24" t="s">
        <v>127</v>
      </c>
      <c r="D135" s="24" t="s">
        <v>147</v>
      </c>
      <c r="E135" s="24" t="s">
        <v>148</v>
      </c>
      <c r="F135" s="31">
        <v>103000</v>
      </c>
      <c r="G135" s="51" t="s">
        <v>181</v>
      </c>
      <c r="H135" s="48">
        <f t="shared" si="1"/>
        <v>95.678640776699027</v>
      </c>
      <c r="I135" s="6"/>
    </row>
    <row r="136" spans="1:9" ht="15" customHeight="1" x14ac:dyDescent="0.25">
      <c r="A136" s="1" t="s">
        <v>138</v>
      </c>
      <c r="B136" s="4"/>
      <c r="C136" s="4"/>
      <c r="D136" s="4"/>
      <c r="E136" s="4"/>
      <c r="F136" s="48">
        <f>SUM(F17)</f>
        <v>7239680</v>
      </c>
      <c r="G136" s="48">
        <f>SUM(G17)</f>
        <v>6778504</v>
      </c>
      <c r="H136" s="48">
        <f t="shared" si="1"/>
        <v>93.629884193776519</v>
      </c>
      <c r="I136" s="6"/>
    </row>
    <row r="137" spans="1:9" ht="106.35" customHeight="1" x14ac:dyDescent="0.25">
      <c r="A137" s="5"/>
      <c r="B137" s="10"/>
      <c r="C137" s="10"/>
      <c r="D137" s="10"/>
      <c r="E137" s="68"/>
      <c r="F137" s="69"/>
      <c r="G137" s="69"/>
      <c r="H137" s="30"/>
    </row>
    <row r="138" spans="1:9" x14ac:dyDescent="0.25">
      <c r="A138" s="9"/>
    </row>
  </sheetData>
  <mergeCells count="4">
    <mergeCell ref="A10:F10"/>
    <mergeCell ref="A11:F11"/>
    <mergeCell ref="E137:G137"/>
    <mergeCell ref="D1:H8"/>
  </mergeCells>
  <pageMargins left="0.59055118110236227" right="0.39370078740157483" top="0.19685039370078741" bottom="0.19685039370078741" header="0.39370078740157483" footer="0.39370078740157483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3:H29"/>
  <sheetViews>
    <sheetView workbookViewId="0">
      <selection activeCell="M28" sqref="M28"/>
    </sheetView>
  </sheetViews>
  <sheetFormatPr defaultRowHeight="15" outlineLevelRow="3" x14ac:dyDescent="0.25"/>
  <sheetData>
    <row r="13" spans="3:8" ht="18.75" x14ac:dyDescent="0.3">
      <c r="C13" s="11"/>
      <c r="D13" s="11"/>
      <c r="E13" s="11"/>
      <c r="F13" s="70" t="s">
        <v>136</v>
      </c>
      <c r="G13" s="71"/>
      <c r="H13" s="71"/>
    </row>
    <row r="14" spans="3:8" ht="18.75" x14ac:dyDescent="0.3">
      <c r="C14" s="11"/>
      <c r="D14" s="11"/>
      <c r="E14" s="11"/>
      <c r="F14" s="71"/>
      <c r="G14" s="71"/>
      <c r="H14" s="71"/>
    </row>
    <row r="15" spans="3:8" ht="18.75" x14ac:dyDescent="0.3">
      <c r="C15" s="11"/>
      <c r="D15" s="11"/>
      <c r="E15" s="11"/>
      <c r="F15" s="71"/>
      <c r="G15" s="71"/>
      <c r="H15" s="71"/>
    </row>
    <row r="16" spans="3:8" ht="18.75" x14ac:dyDescent="0.3">
      <c r="C16" s="11"/>
      <c r="D16" s="11"/>
      <c r="E16" s="11"/>
      <c r="F16" s="71"/>
      <c r="G16" s="71"/>
      <c r="H16" s="71"/>
    </row>
    <row r="17" spans="1:8" ht="18.75" x14ac:dyDescent="0.3">
      <c r="C17" s="11"/>
      <c r="D17" s="11"/>
      <c r="E17" s="11"/>
      <c r="F17" s="71"/>
      <c r="G17" s="71"/>
      <c r="H17" s="71"/>
    </row>
    <row r="18" spans="1:8" ht="18.75" x14ac:dyDescent="0.3">
      <c r="C18" s="11"/>
      <c r="D18" s="11"/>
      <c r="E18" s="11"/>
      <c r="F18" s="71"/>
      <c r="G18" s="71"/>
      <c r="H18" s="71"/>
    </row>
    <row r="19" spans="1:8" ht="18.75" x14ac:dyDescent="0.3">
      <c r="C19" s="11"/>
      <c r="D19" s="11"/>
      <c r="E19" s="11"/>
      <c r="F19" s="71"/>
      <c r="G19" s="71"/>
      <c r="H19" s="71"/>
    </row>
    <row r="20" spans="1:8" ht="18.75" x14ac:dyDescent="0.3">
      <c r="C20" s="11"/>
      <c r="D20" s="11"/>
      <c r="E20" s="11"/>
      <c r="F20" s="71"/>
      <c r="G20" s="71"/>
      <c r="H20" s="71"/>
    </row>
    <row r="22" spans="1:8" s="1" customFormat="1" ht="216.75" outlineLevel="3" x14ac:dyDescent="0.25">
      <c r="A22" s="3" t="s">
        <v>10</v>
      </c>
      <c r="B22" s="2" t="s">
        <v>5</v>
      </c>
      <c r="C22" s="2" t="s">
        <v>9</v>
      </c>
      <c r="D22" s="2" t="s">
        <v>11</v>
      </c>
      <c r="E22" s="2"/>
      <c r="F22" s="20">
        <v>1810155.36</v>
      </c>
      <c r="G22" s="25"/>
      <c r="H22" s="31"/>
    </row>
    <row r="28" spans="1:8" x14ac:dyDescent="0.25">
      <c r="D28" s="73" t="s">
        <v>1</v>
      </c>
      <c r="E28" s="75" t="s">
        <v>2</v>
      </c>
      <c r="F28" s="75" t="s">
        <v>3</v>
      </c>
      <c r="G28" s="75" t="s">
        <v>4</v>
      </c>
      <c r="H28" s="77" t="s">
        <v>134</v>
      </c>
    </row>
    <row r="29" spans="1:8" x14ac:dyDescent="0.25">
      <c r="D29" s="74"/>
      <c r="E29" s="76"/>
      <c r="F29" s="76"/>
      <c r="G29" s="76"/>
      <c r="H29" s="78"/>
    </row>
  </sheetData>
  <mergeCells count="6">
    <mergeCell ref="F13:H20"/>
    <mergeCell ref="D28:D29"/>
    <mergeCell ref="E28:E29"/>
    <mergeCell ref="F28:F29"/>
    <mergeCell ref="G28:G29"/>
    <mergeCell ref="H28:H2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B5CFB05-5A08-4AEB-A2C1-69C60956A24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Документ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Admin</cp:lastModifiedBy>
  <cp:lastPrinted>2022-01-12T09:21:28Z</cp:lastPrinted>
  <dcterms:created xsi:type="dcterms:W3CDTF">2020-12-02T09:25:32Z</dcterms:created>
  <dcterms:modified xsi:type="dcterms:W3CDTF">2022-02-24T07:58:53Z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№6 Ведомственная структура (на очередной год)(11).xlsx</vt:lpwstr>
  </property>
  <property fmtid="{D5CDD505-2E9C-101B-9397-08002B2CF9AE}" pid="3" name="Название отчета">
    <vt:lpwstr>Приложение №6 Ведомственная структура (на очередной год)(11).xlsx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20.1.1944.2094402105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