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 firstSheet="3" activeTab="4"/>
  </bookViews>
  <sheets>
    <sheet name="2014" sheetId="9" r:id="rId1"/>
    <sheet name="%изъят" sheetId="5" r:id="rId2"/>
    <sheet name="Главе" sheetId="12" r:id="rId3"/>
    <sheet name="2019-20" sheetId="14" r:id="rId4"/>
    <sheet name="2018" sheetId="18" r:id="rId5"/>
  </sheets>
  <calcPr calcId="145621"/>
</workbook>
</file>

<file path=xl/calcChain.xml><?xml version="1.0" encoding="utf-8"?>
<calcChain xmlns="http://schemas.openxmlformats.org/spreadsheetml/2006/main">
  <c r="E15" i="14" l="1"/>
  <c r="D15" i="14"/>
  <c r="E30" i="14" l="1"/>
  <c r="D30" i="14"/>
  <c r="V24" i="18" l="1"/>
  <c r="V23" i="18"/>
  <c r="V22" i="18"/>
  <c r="V21" i="18"/>
  <c r="V20" i="18"/>
  <c r="V19" i="18"/>
  <c r="V18" i="18"/>
  <c r="V17" i="18"/>
  <c r="V16" i="18"/>
  <c r="V15" i="18"/>
  <c r="V14" i="18"/>
  <c r="V13" i="18"/>
  <c r="V12" i="18"/>
  <c r="V11" i="18"/>
  <c r="V10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V25" i="18" l="1"/>
  <c r="C25" i="18"/>
  <c r="C31" i="14" l="1"/>
  <c r="E31" i="14" l="1"/>
  <c r="D31" i="14"/>
  <c r="K15" i="5"/>
  <c r="K14" i="5"/>
  <c r="K13" i="5"/>
</calcChain>
</file>

<file path=xl/sharedStrings.xml><?xml version="1.0" encoding="utf-8"?>
<sst xmlns="http://schemas.openxmlformats.org/spreadsheetml/2006/main" count="173" uniqueCount="137">
  <si>
    <t>№ П/П</t>
  </si>
  <si>
    <t>1.</t>
  </si>
  <si>
    <t>2.</t>
  </si>
  <si>
    <t>3.</t>
  </si>
  <si>
    <t>5.</t>
  </si>
  <si>
    <t>6.</t>
  </si>
  <si>
    <t>8.</t>
  </si>
  <si>
    <t>9.</t>
  </si>
  <si>
    <t>10.</t>
  </si>
  <si>
    <t>Наименование поселений</t>
  </si>
  <si>
    <t>1</t>
  </si>
  <si>
    <t>2</t>
  </si>
  <si>
    <t>4</t>
  </si>
  <si>
    <t>5</t>
  </si>
  <si>
    <t>6</t>
  </si>
  <si>
    <t>7</t>
  </si>
  <si>
    <t>8</t>
  </si>
  <si>
    <t>ГП г.Кондрово</t>
  </si>
  <si>
    <t>ГП п.Пол-Завод</t>
  </si>
  <si>
    <t>ГП п.Товарково</t>
  </si>
  <si>
    <t>ГП п.Пятовский</t>
  </si>
  <si>
    <t>СП д.Сени</t>
  </si>
  <si>
    <t>СП д.Барсуки</t>
  </si>
  <si>
    <t>СП д.Галкино</t>
  </si>
  <si>
    <t>СП д.Дворцы</t>
  </si>
  <si>
    <t>СП д.Жилетово</t>
  </si>
  <si>
    <t>СП д.Редькино</t>
  </si>
  <si>
    <t>СП д.Карцово</t>
  </si>
  <si>
    <t>СП с.Лев-Толстое</t>
  </si>
  <si>
    <t>СП д.Старки</t>
  </si>
  <si>
    <t>СП д.Рудня</t>
  </si>
  <si>
    <t>СП с-з Ленина</t>
  </si>
  <si>
    <t>Отчетный период</t>
  </si>
  <si>
    <t>ФОТ (тыс. руб)</t>
  </si>
  <si>
    <t>Процент изъятия по НДФЛ</t>
  </si>
  <si>
    <t>Процент изъятия налога</t>
  </si>
  <si>
    <t>Норматив 2009 года</t>
  </si>
  <si>
    <t>20%+7,9%+4,9% (7%) = 32,8+10% (поселения) = 42,8</t>
  </si>
  <si>
    <t>Норматив 2010 года</t>
  </si>
  <si>
    <t>20%+8,5+4,9% (7%) = 33,4+10% (поселения) = 43,4</t>
  </si>
  <si>
    <t>(наш отчет)</t>
  </si>
  <si>
    <t>2009 год - 185827,1 (наш отчет)</t>
  </si>
  <si>
    <t>185827,1*100/42,8% = 437175,5</t>
  </si>
  <si>
    <t>2009 год - 435119,4 (гни 100 %)</t>
  </si>
  <si>
    <t>Темп ростаФОТ</t>
  </si>
  <si>
    <t>9 мес.2009 г. - 305550,8 (гни 100% постепление)</t>
  </si>
  <si>
    <t>Темп роста 104,9 %</t>
  </si>
  <si>
    <t>Итого по району:</t>
  </si>
  <si>
    <t>в т.ч. - МР- 199662, обл. - 260177</t>
  </si>
  <si>
    <t>2010 г.- 198725*100/43,4=457892</t>
  </si>
  <si>
    <t>2010 г.- 459839 (гни 100%)</t>
  </si>
  <si>
    <t>9 мес.2010 г. - 320637,5 (гни 100% поступление)</t>
  </si>
  <si>
    <t>457892 (наш отчет)</t>
  </si>
  <si>
    <t>Налог в бюджет на 1.11.2011 (100%)</t>
  </si>
  <si>
    <t>НДФЛ по ставке установленной п.1ст. 224 - 100% (без предпринимательской деятельности)</t>
  </si>
  <si>
    <t>Темп роста контингента</t>
  </si>
  <si>
    <t>Норматив 2011 года</t>
  </si>
  <si>
    <t>20%+8,26%+4,9%(7%) =33,16+10%(поселения)=43,16</t>
  </si>
  <si>
    <t>9 мес.2011 - 154066*100/43,16=356964 (наш отчет)</t>
  </si>
  <si>
    <t>9 мес.2011 г. - 356964 (наш отчет 100%)</t>
  </si>
  <si>
    <t>Темп роста - 111,3</t>
  </si>
  <si>
    <t>2011 - 517992 (гни 100%)</t>
  </si>
  <si>
    <t xml:space="preserve">ФОТ </t>
  </si>
  <si>
    <t xml:space="preserve">План </t>
  </si>
  <si>
    <t>Факт</t>
  </si>
  <si>
    <t>темп роста</t>
  </si>
  <si>
    <t>% исп.</t>
  </si>
  <si>
    <t>Поступило</t>
  </si>
  <si>
    <t>Норматив</t>
  </si>
  <si>
    <t>Контингент</t>
  </si>
  <si>
    <t>% изъятия</t>
  </si>
  <si>
    <t>(тыс. руб.)</t>
  </si>
  <si>
    <t>Факт (без Куровского)</t>
  </si>
  <si>
    <t>темп роста контингента</t>
  </si>
  <si>
    <t>Ожидаемое 2013</t>
  </si>
  <si>
    <t>Прогноз 2014</t>
  </si>
  <si>
    <t>Средний 2-х лет</t>
  </si>
  <si>
    <t>средний 12,28</t>
  </si>
  <si>
    <t>средн. 3-х 12,21</t>
  </si>
  <si>
    <t>средн 3-х 12,26</t>
  </si>
  <si>
    <t>Ожидаемый контингент 2013 года -  по факимческому поступлению</t>
  </si>
  <si>
    <t>По % изъятия 4843141 * 12,28 % = 594734</t>
  </si>
  <si>
    <t>Ожидаемый контингент по поступлению на 2014 год 591257 * 110,79 = 655054</t>
  </si>
  <si>
    <t xml:space="preserve">                                     12,28% =619897</t>
  </si>
  <si>
    <t xml:space="preserve">                                  12,3% = 620907   </t>
  </si>
  <si>
    <t>Расчет  по НДФЛ на 2014 год, тыс. руб.</t>
  </si>
  <si>
    <t>533661*106,8% =569950*104,2% =593888</t>
  </si>
  <si>
    <t>585000*104,2% = 609570</t>
  </si>
  <si>
    <t xml:space="preserve">      *10% = 24354</t>
  </si>
  <si>
    <t xml:space="preserve">    *29,53 % =181931 </t>
  </si>
  <si>
    <t>по % изъятия 5048023 *12,26 % = 618888*39,53% = 244646</t>
  </si>
  <si>
    <t xml:space="preserve">Ожидаемый контингент по т.роста ФОТ на 2014 год 591257 * 104,2 = 616090 * 39,53 = 243540 </t>
  </si>
  <si>
    <t>Расчет контингента по НДФЛ на 2014 год</t>
  </si>
  <si>
    <t>Планируемый год</t>
  </si>
  <si>
    <t>2014 год</t>
  </si>
  <si>
    <t>% изъятия налога, сложившийся за два предшествующих отчетных периода по данным ИФНС                  (%)</t>
  </si>
  <si>
    <t>Налог в бюджет МР на 2014 год</t>
  </si>
  <si>
    <t>Контингент  на 2014 год</t>
  </si>
  <si>
    <t xml:space="preserve">Прогноз ФОТ на 2014 год по данным СЭР </t>
  </si>
  <si>
    <t>Норматив отчислений в бюджет МР, установленный в соответствии с законодательством (%)</t>
  </si>
  <si>
    <t>ИТОГО по ГП</t>
  </si>
  <si>
    <t>ИТОГО по СП</t>
  </si>
  <si>
    <t>СП с. Чкаловский</t>
  </si>
  <si>
    <t>СП Никольское</t>
  </si>
  <si>
    <t>СП Угорское</t>
  </si>
  <si>
    <t>ГП п. Пятовский</t>
  </si>
  <si>
    <t>к Решению Дзержинского районного собрания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</si>
  <si>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 и утверждение отчета об исполнении бюджета поселения;</t>
  </si>
  <si>
    <t>владение, пользование и распоряжение имуществом, находящимся в муниципальной собственности поселения;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</si>
  <si>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Федерации;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</si>
  <si>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сзаконодательством Российской Федерации;</t>
  </si>
  <si>
    <t>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</si>
  <si>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создание условий для предоставления транспортных услуг населению и организация транспортного обслуживания населения в границах поселения;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</si>
  <si>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поселения;</t>
  </si>
  <si>
    <t>участие в предупреждении и ликвидации последствий чрезвычайных ситуаций в границах поселения;</t>
  </si>
  <si>
    <t>обеспечение первичных мер пожарной безопасности в границах населенных пунктов поселения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</si>
  <si>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</si>
  <si>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создание условий для организации досуга и обеспечения жителей поселения услугами организаций культуры</t>
  </si>
  <si>
    <t>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поселения;</t>
  </si>
  <si>
    <t>утверждение правил благоустройства территории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форм), а также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поселения;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</si>
  <si>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</si>
  <si>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осуществление мероприятий по обеспечению безопасности людей на водных объектах, охране их жизни и здоровья</t>
  </si>
  <si>
    <t>ИТОГО</t>
  </si>
  <si>
    <t>Наименование полномочия</t>
  </si>
  <si>
    <t>ГП г. Кондрово</t>
  </si>
  <si>
    <t>ГП п. Полотняный Завод</t>
  </si>
  <si>
    <t>ГП п. Товарково</t>
  </si>
  <si>
    <t>ВСЕГО</t>
  </si>
  <si>
    <t>к Решению Дзержинского районного Собрания</t>
  </si>
  <si>
    <t>от ___________ № ________</t>
  </si>
  <si>
    <t>Приложение №  20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</si>
  <si>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 на 2018 год</t>
  </si>
  <si>
    <t>Межбюджетные трансферты, передаваемые бюджету муниципальнорго района из бюджетов поселений на осуществление части полномочий по решению вопросов местного значения в соответствии с заключенными соглашениями на плановый период 2019 и 2020 годов</t>
  </si>
  <si>
    <t>Межбюджетные трансферты передаваемые бюджету муниципального района из бюджетов поселений на осуществление части полномочий по решению вопросов местного значения, в соответствии с заключенными соглашениями                         на 2019 год</t>
  </si>
  <si>
    <t>Межбюджетные трансферты передаваемые бюджету муниципального района из бюджетов поселений на осуществление части полномочий по решению вопросов местного значения, в соответствии с заключенными соглашениями                              на 2020 год</t>
  </si>
  <si>
    <t>Приложение № 7</t>
  </si>
  <si>
    <t>от  26.12.2018 2018 №  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</si>
</sst>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6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53"/>
      <name val="Arial"/>
      <family val="2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5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2"/>
      <name val="Arial"/>
      <family val="2"/>
      <charset val="204"/>
    </font>
    <font>
      <u/>
      <sz val="10"/>
      <color theme="10"/>
      <name val="Arial"/>
      <family val="2"/>
      <charset val="204"/>
    </font>
    <font>
      <sz val="9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</cellStyleXfs>
  <cellXfs count="134"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vertical="top"/>
    </xf>
    <xf numFmtId="165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165" fontId="2" fillId="0" borderId="4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horizontal="center" vertical="top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9" fontId="4" fillId="0" borderId="1" xfId="0" applyNumberFormat="1" applyFont="1" applyFill="1" applyBorder="1" applyAlignment="1" applyProtection="1">
      <alignment horizontal="center" vertical="top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vertical="top"/>
    </xf>
    <xf numFmtId="0" fontId="4" fillId="0" borderId="3" xfId="0" applyNumberFormat="1" applyFont="1" applyFill="1" applyBorder="1" applyAlignment="1" applyProtection="1">
      <alignment vertical="top"/>
    </xf>
    <xf numFmtId="49" fontId="14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top"/>
    </xf>
    <xf numFmtId="0" fontId="15" fillId="0" borderId="1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horizontal="center" vertical="top"/>
    </xf>
    <xf numFmtId="0" fontId="16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16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vertical="top" wrapText="1"/>
    </xf>
    <xf numFmtId="0" fontId="22" fillId="0" borderId="1" xfId="0" applyNumberFormat="1" applyFont="1" applyFill="1" applyBorder="1" applyAlignment="1" applyProtection="1">
      <alignment vertical="top" wrapText="1"/>
    </xf>
    <xf numFmtId="0" fontId="5" fillId="0" borderId="1" xfId="1" applyNumberFormat="1" applyFont="1" applyFill="1" applyBorder="1" applyAlignment="1" applyProtection="1">
      <alignment vertical="top" wrapText="1"/>
    </xf>
    <xf numFmtId="0" fontId="20" fillId="0" borderId="1" xfId="0" applyNumberFormat="1" applyFont="1" applyFill="1" applyBorder="1" applyAlignment="1" applyProtection="1">
      <alignment vertical="top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3" fontId="1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7" fillId="0" borderId="3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4" fontId="17" fillId="0" borderId="1" xfId="0" applyNumberFormat="1" applyFont="1" applyFill="1" applyBorder="1" applyAlignment="1" applyProtection="1">
      <alignment horizontal="center" vertical="center"/>
    </xf>
    <xf numFmtId="165" fontId="17" fillId="0" borderId="2" xfId="0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top"/>
    </xf>
    <xf numFmtId="0" fontId="16" fillId="0" borderId="1" xfId="0" applyNumberFormat="1" applyFont="1" applyFill="1" applyBorder="1" applyAlignment="1" applyProtection="1">
      <alignment horizontal="left" vertical="top" wrapText="1"/>
    </xf>
    <xf numFmtId="164" fontId="16" fillId="0" borderId="1" xfId="0" applyNumberFormat="1" applyFont="1" applyFill="1" applyBorder="1" applyAlignment="1" applyProtection="1">
      <alignment horizontal="center" vertical="center"/>
    </xf>
    <xf numFmtId="164" fontId="16" fillId="0" borderId="2" xfId="0" applyNumberFormat="1" applyFont="1" applyFill="1" applyBorder="1" applyAlignment="1" applyProtection="1">
      <alignment horizontal="center" vertical="center"/>
    </xf>
    <xf numFmtId="3" fontId="16" fillId="0" borderId="1" xfId="0" applyNumberFormat="1" applyFont="1" applyFill="1" applyBorder="1" applyAlignment="1" applyProtection="1">
      <alignment horizontal="center" vertical="center"/>
    </xf>
    <xf numFmtId="0" fontId="17" fillId="0" borderId="4" xfId="0" applyNumberFormat="1" applyFont="1" applyFill="1" applyBorder="1" applyAlignment="1" applyProtection="1">
      <alignment vertical="top"/>
    </xf>
    <xf numFmtId="0" fontId="17" fillId="0" borderId="4" xfId="0" applyNumberFormat="1" applyFont="1" applyFill="1" applyBorder="1" applyAlignment="1" applyProtection="1">
      <alignment horizontal="center" vertical="top"/>
    </xf>
    <xf numFmtId="0" fontId="17" fillId="0" borderId="5" xfId="0" applyNumberFormat="1" applyFont="1" applyFill="1" applyBorder="1" applyAlignment="1" applyProtection="1">
      <alignment horizontal="center" vertical="top"/>
    </xf>
    <xf numFmtId="49" fontId="16" fillId="0" borderId="11" xfId="0" applyNumberFormat="1" applyFont="1" applyFill="1" applyBorder="1" applyAlignment="1" applyProtection="1">
      <alignment horizontal="center" vertical="center" wrapText="1"/>
    </xf>
    <xf numFmtId="49" fontId="16" fillId="0" borderId="10" xfId="0" applyNumberFormat="1" applyFont="1" applyFill="1" applyBorder="1" applyAlignment="1" applyProtection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center" vertical="top" wrapText="1"/>
    </xf>
    <xf numFmtId="0" fontId="23" fillId="0" borderId="14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4" fontId="8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</xf>
    <xf numFmtId="49" fontId="17" fillId="0" borderId="2" xfId="0" applyNumberFormat="1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6" fillId="0" borderId="13" xfId="0" applyNumberFormat="1" applyFont="1" applyFill="1" applyBorder="1" applyAlignment="1" applyProtection="1">
      <alignment horizontal="center" vertical="top"/>
    </xf>
    <xf numFmtId="0" fontId="16" fillId="0" borderId="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right" vertical="top"/>
    </xf>
    <xf numFmtId="0" fontId="16" fillId="0" borderId="0" xfId="0" applyNumberFormat="1" applyFont="1" applyFill="1" applyBorder="1" applyAlignment="1" applyProtection="1">
      <alignment horizontal="center" vertical="top" wrapText="1"/>
    </xf>
    <xf numFmtId="49" fontId="17" fillId="0" borderId="12" xfId="0" applyNumberFormat="1" applyFont="1" applyFill="1" applyBorder="1" applyAlignment="1" applyProtection="1">
      <alignment horizontal="left" vertical="center" wrapText="1"/>
    </xf>
    <xf numFmtId="49" fontId="17" fillId="0" borderId="4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24" fillId="0" borderId="0" xfId="0" applyNumberFormat="1" applyFont="1" applyFill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consultant.ru/document/cons_doc_LAW_72386/d1fff908c2d37e4a021fca66e5cb54074d8c66e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39"/>
  <sheetViews>
    <sheetView topLeftCell="A4" workbookViewId="0">
      <selection activeCell="J38" sqref="J38"/>
    </sheetView>
  </sheetViews>
  <sheetFormatPr defaultRowHeight="12.75" x14ac:dyDescent="0.2"/>
  <cols>
    <col min="2" max="2" width="0.85546875" customWidth="1"/>
    <col min="3" max="3" width="9.140625" hidden="1" customWidth="1"/>
    <col min="4" max="4" width="27.42578125" customWidth="1"/>
    <col min="5" max="5" width="17.85546875" customWidth="1"/>
    <col min="6" max="6" width="18.140625" customWidth="1"/>
    <col min="7" max="7" width="17.85546875" customWidth="1"/>
    <col min="8" max="8" width="15.85546875" customWidth="1"/>
    <col min="9" max="9" width="18.5703125" customWidth="1"/>
  </cols>
  <sheetData>
    <row r="2" spans="4:9" ht="15.75" x14ac:dyDescent="0.2">
      <c r="D2" s="113" t="s">
        <v>92</v>
      </c>
      <c r="E2" s="113"/>
      <c r="F2" s="113"/>
      <c r="G2" s="113"/>
      <c r="H2" s="113"/>
      <c r="I2" s="113"/>
    </row>
    <row r="4" spans="4:9" x14ac:dyDescent="0.2">
      <c r="I4" t="s">
        <v>71</v>
      </c>
    </row>
    <row r="5" spans="4:9" ht="31.5" x14ac:dyDescent="0.2">
      <c r="D5" s="48" t="s">
        <v>62</v>
      </c>
      <c r="E5" s="48">
        <v>2011</v>
      </c>
      <c r="F5" s="48">
        <v>2012</v>
      </c>
      <c r="G5" s="48" t="s">
        <v>74</v>
      </c>
      <c r="H5" s="51" t="s">
        <v>76</v>
      </c>
      <c r="I5" s="48" t="s">
        <v>75</v>
      </c>
    </row>
    <row r="6" spans="4:9" ht="19.5" customHeight="1" x14ac:dyDescent="0.2">
      <c r="D6" s="48" t="s">
        <v>63</v>
      </c>
      <c r="E6" s="52">
        <v>4079004</v>
      </c>
      <c r="F6" s="52">
        <v>4233079</v>
      </c>
      <c r="G6" s="52">
        <v>4560111</v>
      </c>
      <c r="H6" s="52"/>
      <c r="I6" s="48">
        <v>5048023</v>
      </c>
    </row>
    <row r="7" spans="4:9" ht="15.75" x14ac:dyDescent="0.2">
      <c r="D7" s="48" t="s">
        <v>64</v>
      </c>
      <c r="E7" s="52">
        <v>3875399</v>
      </c>
      <c r="F7" s="52">
        <v>4533997</v>
      </c>
      <c r="G7" s="52">
        <v>4843141</v>
      </c>
      <c r="H7" s="52"/>
      <c r="I7" s="48"/>
    </row>
    <row r="8" spans="4:9" ht="15.75" x14ac:dyDescent="0.2">
      <c r="D8" s="51" t="s">
        <v>72</v>
      </c>
      <c r="E8" s="52"/>
      <c r="F8" s="52"/>
      <c r="G8" s="52"/>
      <c r="H8" s="52"/>
      <c r="I8" s="48"/>
    </row>
    <row r="9" spans="4:9" ht="15.75" x14ac:dyDescent="0.2">
      <c r="D9" s="48" t="s">
        <v>66</v>
      </c>
      <c r="E9" s="48">
        <v>98.7</v>
      </c>
      <c r="F9" s="48">
        <v>107.1</v>
      </c>
      <c r="G9" s="48">
        <v>106.2</v>
      </c>
      <c r="H9" s="48"/>
      <c r="I9" s="48"/>
    </row>
    <row r="10" spans="4:9" ht="15.75" x14ac:dyDescent="0.2">
      <c r="D10" s="48" t="s">
        <v>65</v>
      </c>
      <c r="E10" s="48">
        <v>110.68</v>
      </c>
      <c r="F10" s="48">
        <v>116.99</v>
      </c>
      <c r="G10" s="48">
        <v>106.8</v>
      </c>
      <c r="H10" s="48">
        <v>111.89</v>
      </c>
      <c r="I10" s="48">
        <v>104.2</v>
      </c>
    </row>
    <row r="11" spans="4:9" ht="15.75" x14ac:dyDescent="0.2">
      <c r="D11" s="49"/>
      <c r="E11" s="52"/>
      <c r="F11" s="52"/>
      <c r="G11" s="52"/>
      <c r="H11" s="52"/>
      <c r="I11" s="48"/>
    </row>
    <row r="12" spans="4:9" ht="15.75" customHeight="1" x14ac:dyDescent="0.2">
      <c r="D12" s="48" t="s">
        <v>67</v>
      </c>
      <c r="E12" s="52">
        <v>222710110</v>
      </c>
      <c r="F12" s="52">
        <v>265336249</v>
      </c>
      <c r="G12" s="52">
        <v>290862000</v>
      </c>
      <c r="H12" s="52">
        <v>293972980</v>
      </c>
      <c r="I12" s="48"/>
    </row>
    <row r="13" spans="4:9" ht="18.75" customHeight="1" x14ac:dyDescent="0.2">
      <c r="D13" s="48" t="s">
        <v>68</v>
      </c>
      <c r="E13" s="52">
        <v>43.16</v>
      </c>
      <c r="F13" s="52">
        <v>49.72</v>
      </c>
      <c r="G13" s="52">
        <v>49.72</v>
      </c>
      <c r="H13" s="52">
        <v>49.72</v>
      </c>
      <c r="I13" s="48"/>
    </row>
    <row r="14" spans="4:9" ht="19.5" customHeight="1" x14ac:dyDescent="0.2">
      <c r="D14" s="48" t="s">
        <v>69</v>
      </c>
      <c r="E14" s="52">
        <v>516010</v>
      </c>
      <c r="F14" s="52">
        <v>533661</v>
      </c>
      <c r="G14" s="52">
        <v>585000</v>
      </c>
      <c r="H14" s="52">
        <v>591257</v>
      </c>
      <c r="I14" s="48"/>
    </row>
    <row r="15" spans="4:9" ht="15.75" x14ac:dyDescent="0.2">
      <c r="D15" s="48" t="s">
        <v>73</v>
      </c>
      <c r="E15" s="48"/>
      <c r="F15" s="48">
        <v>103.4</v>
      </c>
      <c r="G15" s="48">
        <v>109.6</v>
      </c>
      <c r="H15" s="48">
        <v>110.79</v>
      </c>
      <c r="I15" s="48"/>
    </row>
    <row r="16" spans="4:9" ht="15.75" x14ac:dyDescent="0.2">
      <c r="D16" s="48" t="s">
        <v>70</v>
      </c>
      <c r="E16" s="48">
        <v>12.8</v>
      </c>
      <c r="F16" s="48">
        <v>11.77</v>
      </c>
      <c r="G16" s="48">
        <v>12.07</v>
      </c>
      <c r="H16" s="48">
        <v>12.21</v>
      </c>
      <c r="I16" s="48"/>
    </row>
    <row r="17" spans="4:11" ht="15.75" x14ac:dyDescent="0.2">
      <c r="D17" s="32"/>
      <c r="E17" s="116" t="s">
        <v>77</v>
      </c>
      <c r="F17" s="117"/>
      <c r="G17" s="48" t="s">
        <v>78</v>
      </c>
      <c r="H17" s="48" t="s">
        <v>79</v>
      </c>
      <c r="I17" s="48"/>
    </row>
    <row r="18" spans="4:11" x14ac:dyDescent="0.2">
      <c r="D18" s="32"/>
      <c r="E18" s="34"/>
      <c r="F18" s="34"/>
      <c r="G18" s="34"/>
      <c r="H18" s="34"/>
      <c r="I18" s="34"/>
    </row>
    <row r="19" spans="4:11" x14ac:dyDescent="0.2">
      <c r="D19" s="32"/>
      <c r="E19" s="34"/>
      <c r="F19" s="34"/>
      <c r="G19" s="34"/>
      <c r="H19" s="34"/>
      <c r="I19" s="34"/>
    </row>
    <row r="20" spans="4:11" x14ac:dyDescent="0.2">
      <c r="D20" s="32"/>
      <c r="E20" s="34"/>
      <c r="F20" s="34"/>
      <c r="G20" s="34"/>
      <c r="H20" s="34"/>
      <c r="I20" s="34"/>
    </row>
    <row r="21" spans="4:11" x14ac:dyDescent="0.2">
      <c r="D21" s="32"/>
      <c r="E21" s="34"/>
      <c r="F21" s="34"/>
      <c r="G21" s="34"/>
      <c r="H21" s="34"/>
      <c r="I21" s="34"/>
    </row>
    <row r="22" spans="4:11" x14ac:dyDescent="0.2">
      <c r="D22" s="32"/>
      <c r="E22" s="34"/>
      <c r="F22" s="34"/>
      <c r="G22" s="34"/>
      <c r="H22" s="34"/>
      <c r="I22" s="34"/>
    </row>
    <row r="23" spans="4:11" x14ac:dyDescent="0.2">
      <c r="D23" s="32"/>
      <c r="E23" s="34"/>
      <c r="F23" s="34"/>
      <c r="G23" s="34"/>
      <c r="H23" s="34"/>
      <c r="I23" s="34"/>
    </row>
    <row r="26" spans="4:11" x14ac:dyDescent="0.2">
      <c r="D26" s="114" t="s">
        <v>80</v>
      </c>
      <c r="E26" s="114"/>
      <c r="F26" s="114"/>
      <c r="G26" s="114"/>
      <c r="H26" s="114"/>
      <c r="I26" s="114"/>
    </row>
    <row r="27" spans="4:11" x14ac:dyDescent="0.2">
      <c r="D27" s="50"/>
      <c r="E27" s="50"/>
      <c r="F27" s="50"/>
      <c r="G27" s="50"/>
      <c r="H27" s="50"/>
      <c r="I27" s="50"/>
    </row>
    <row r="28" spans="4:11" x14ac:dyDescent="0.2">
      <c r="D28" s="114" t="s">
        <v>81</v>
      </c>
      <c r="E28" s="114"/>
      <c r="F28" s="114"/>
      <c r="I28" t="s">
        <v>86</v>
      </c>
      <c r="K28" s="54"/>
    </row>
    <row r="29" spans="4:11" x14ac:dyDescent="0.2">
      <c r="D29" s="50"/>
      <c r="E29" s="50"/>
      <c r="F29" s="50"/>
    </row>
    <row r="30" spans="4:11" x14ac:dyDescent="0.2">
      <c r="D30" s="114" t="s">
        <v>82</v>
      </c>
      <c r="E30" s="114"/>
      <c r="F30" s="114"/>
      <c r="G30" s="114"/>
      <c r="H30" s="114"/>
      <c r="I30" s="114"/>
      <c r="J30" s="114"/>
    </row>
    <row r="31" spans="4:11" x14ac:dyDescent="0.2">
      <c r="D31" s="50"/>
      <c r="E31" s="50"/>
      <c r="F31" s="50"/>
      <c r="G31" s="50"/>
      <c r="H31" s="50"/>
      <c r="I31" s="50" t="s">
        <v>87</v>
      </c>
      <c r="J31" s="50"/>
    </row>
    <row r="32" spans="4:11" x14ac:dyDescent="0.2">
      <c r="D32" s="115" t="s">
        <v>91</v>
      </c>
      <c r="E32" s="115"/>
      <c r="F32" s="115"/>
      <c r="G32" s="115"/>
      <c r="H32" s="115"/>
    </row>
    <row r="33" spans="4:7" x14ac:dyDescent="0.2">
      <c r="D33" s="50"/>
      <c r="E33" s="50"/>
      <c r="F33" s="50"/>
      <c r="G33" t="s">
        <v>88</v>
      </c>
    </row>
    <row r="34" spans="4:7" x14ac:dyDescent="0.2">
      <c r="D34" s="114"/>
      <c r="E34" s="114"/>
      <c r="F34" s="114"/>
      <c r="G34" t="s">
        <v>89</v>
      </c>
    </row>
    <row r="36" spans="4:7" x14ac:dyDescent="0.2">
      <c r="D36" t="s">
        <v>90</v>
      </c>
    </row>
    <row r="38" spans="4:7" x14ac:dyDescent="0.2">
      <c r="D38" t="s">
        <v>83</v>
      </c>
    </row>
    <row r="39" spans="4:7" x14ac:dyDescent="0.2">
      <c r="D39" s="22" t="s">
        <v>84</v>
      </c>
    </row>
  </sheetData>
  <mergeCells count="7">
    <mergeCell ref="D2:I2"/>
    <mergeCell ref="D26:I26"/>
    <mergeCell ref="D30:J30"/>
    <mergeCell ref="D34:F34"/>
    <mergeCell ref="D32:H32"/>
    <mergeCell ref="D28:F28"/>
    <mergeCell ref="E17:F17"/>
  </mergeCells>
  <phoneticPr fontId="10" type="noConversion"/>
  <pageMargins left="0.75" right="0.75" top="1" bottom="1" header="0.5" footer="0.5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7:N35"/>
  <sheetViews>
    <sheetView topLeftCell="B7" workbookViewId="0">
      <selection activeCell="D39" sqref="D39"/>
    </sheetView>
  </sheetViews>
  <sheetFormatPr defaultRowHeight="12.75" x14ac:dyDescent="0.2"/>
  <cols>
    <col min="3" max="3" width="3" customWidth="1"/>
    <col min="4" max="4" width="18.140625" customWidth="1"/>
    <col min="5" max="5" width="10.5703125" customWidth="1"/>
    <col min="6" max="6" width="22.140625" customWidth="1"/>
    <col min="7" max="7" width="31.28515625" customWidth="1"/>
    <col min="8" max="8" width="0.140625" customWidth="1"/>
    <col min="9" max="9" width="9.140625" hidden="1" customWidth="1"/>
    <col min="10" max="10" width="10.7109375" customWidth="1"/>
    <col min="11" max="11" width="29.5703125" customWidth="1"/>
    <col min="12" max="13" width="9.140625" hidden="1" customWidth="1"/>
  </cols>
  <sheetData>
    <row r="7" spans="4:13" x14ac:dyDescent="0.2">
      <c r="D7" s="118" t="s">
        <v>34</v>
      </c>
      <c r="E7" s="118"/>
      <c r="F7" s="118"/>
      <c r="G7" s="118"/>
      <c r="H7" s="118"/>
      <c r="I7" s="118"/>
      <c r="J7" s="118"/>
      <c r="K7" s="118"/>
      <c r="L7" s="118"/>
      <c r="M7" s="118"/>
    </row>
    <row r="8" spans="4:13" x14ac:dyDescent="0.2">
      <c r="D8" s="118"/>
      <c r="E8" s="118"/>
      <c r="F8" s="118"/>
      <c r="G8" s="118"/>
      <c r="H8" s="118"/>
      <c r="I8" s="118"/>
      <c r="J8" s="118"/>
      <c r="K8" s="118"/>
      <c r="L8" s="118"/>
      <c r="M8" s="118"/>
    </row>
    <row r="9" spans="4:13" x14ac:dyDescent="0.2">
      <c r="D9" s="119" t="s">
        <v>32</v>
      </c>
      <c r="E9" s="24"/>
      <c r="F9" s="118" t="s">
        <v>33</v>
      </c>
      <c r="G9" s="118"/>
      <c r="H9" s="118"/>
      <c r="I9" s="118"/>
      <c r="J9" s="25"/>
      <c r="K9" s="120" t="s">
        <v>35</v>
      </c>
      <c r="L9" s="120"/>
      <c r="M9" s="120"/>
    </row>
    <row r="10" spans="4:13" ht="51" x14ac:dyDescent="0.2">
      <c r="D10" s="119"/>
      <c r="E10" s="29" t="s">
        <v>44</v>
      </c>
      <c r="F10" s="10" t="s">
        <v>33</v>
      </c>
      <c r="G10" s="16" t="s">
        <v>54</v>
      </c>
      <c r="H10" s="9"/>
      <c r="I10" s="9"/>
      <c r="J10" s="16" t="s">
        <v>55</v>
      </c>
      <c r="K10" s="9"/>
      <c r="L10" s="9"/>
      <c r="M10" s="9"/>
    </row>
    <row r="11" spans="4:13" x14ac:dyDescent="0.2">
      <c r="D11" s="21"/>
      <c r="E11" s="26"/>
      <c r="F11" s="10"/>
      <c r="G11" s="16"/>
      <c r="H11" s="9"/>
      <c r="I11" s="9"/>
      <c r="J11" s="9"/>
      <c r="K11" s="9"/>
      <c r="L11" s="9"/>
      <c r="M11" s="11"/>
    </row>
    <row r="12" spans="4:13" x14ac:dyDescent="0.2">
      <c r="D12" s="12">
        <v>2007</v>
      </c>
      <c r="E12" s="27"/>
      <c r="F12" s="10">
        <v>2678928</v>
      </c>
      <c r="G12" s="10">
        <v>342036</v>
      </c>
      <c r="H12" s="9"/>
      <c r="I12" s="9"/>
      <c r="J12" s="9"/>
      <c r="K12" s="15">
        <v>12.7</v>
      </c>
      <c r="L12" s="9"/>
      <c r="M12" s="11"/>
    </row>
    <row r="13" spans="4:13" x14ac:dyDescent="0.2">
      <c r="D13" s="12">
        <v>2008</v>
      </c>
      <c r="E13" s="27">
        <v>131.4</v>
      </c>
      <c r="F13" s="10">
        <v>3520726.6</v>
      </c>
      <c r="G13" s="18">
        <v>443064</v>
      </c>
      <c r="H13" s="9"/>
      <c r="I13" s="9"/>
      <c r="J13" s="9">
        <v>129.5</v>
      </c>
      <c r="K13" s="15">
        <f>SUM(G13/F13)*100</f>
        <v>12.584447767117164</v>
      </c>
      <c r="L13" s="9"/>
      <c r="M13" s="11"/>
    </row>
    <row r="14" spans="4:13" x14ac:dyDescent="0.2">
      <c r="D14" s="17">
        <v>2009</v>
      </c>
      <c r="E14" s="28">
        <v>100.2</v>
      </c>
      <c r="F14" s="10">
        <v>3529877</v>
      </c>
      <c r="G14" s="10">
        <v>434175</v>
      </c>
      <c r="H14" s="9"/>
      <c r="I14" s="9"/>
      <c r="J14" s="9">
        <v>98.2</v>
      </c>
      <c r="K14" s="15">
        <f>SUM(G14/F14)*100</f>
        <v>12.300003654518274</v>
      </c>
      <c r="L14" s="9"/>
      <c r="M14" s="11"/>
    </row>
    <row r="15" spans="4:13" ht="13.5" thickBot="1" x14ac:dyDescent="0.25">
      <c r="D15" s="44">
        <v>2010</v>
      </c>
      <c r="E15" s="30">
        <v>107.3</v>
      </c>
      <c r="F15" s="20">
        <v>3787565</v>
      </c>
      <c r="G15" s="47">
        <v>456493.5</v>
      </c>
      <c r="H15" s="13"/>
      <c r="I15" s="13"/>
      <c r="J15" s="13">
        <v>105.1</v>
      </c>
      <c r="K15" s="19">
        <f>SUM(G15/F15)*100</f>
        <v>12.05242682303802</v>
      </c>
      <c r="L15" s="13"/>
      <c r="M15" s="14"/>
    </row>
    <row r="16" spans="4:13" x14ac:dyDescent="0.2">
      <c r="D16" s="18">
        <v>2011</v>
      </c>
      <c r="E16" s="18">
        <v>117.6</v>
      </c>
      <c r="F16" s="18">
        <v>4455166</v>
      </c>
      <c r="G16" s="22" t="s">
        <v>48</v>
      </c>
    </row>
    <row r="17" spans="4:14" x14ac:dyDescent="0.2">
      <c r="G17" s="46" t="s">
        <v>52</v>
      </c>
      <c r="K17" s="18">
        <v>12.1</v>
      </c>
    </row>
    <row r="19" spans="4:14" x14ac:dyDescent="0.2">
      <c r="K19" t="s">
        <v>36</v>
      </c>
    </row>
    <row r="20" spans="4:14" x14ac:dyDescent="0.2">
      <c r="K20" t="s">
        <v>37</v>
      </c>
    </row>
    <row r="25" spans="4:14" ht="24" customHeight="1" x14ac:dyDescent="0.2">
      <c r="D25" s="123" t="s">
        <v>45</v>
      </c>
      <c r="E25" s="123"/>
      <c r="G25" s="23" t="s">
        <v>43</v>
      </c>
      <c r="K25" t="s">
        <v>41</v>
      </c>
    </row>
    <row r="26" spans="4:14" x14ac:dyDescent="0.2">
      <c r="G26" s="22"/>
      <c r="K26" t="s">
        <v>42</v>
      </c>
    </row>
    <row r="27" spans="4:14" x14ac:dyDescent="0.2">
      <c r="D27" s="123"/>
      <c r="E27" s="123"/>
    </row>
    <row r="28" spans="4:14" ht="30" customHeight="1" x14ac:dyDescent="0.2">
      <c r="D28" s="123" t="s">
        <v>51</v>
      </c>
      <c r="E28" s="123"/>
    </row>
    <row r="29" spans="4:14" x14ac:dyDescent="0.2">
      <c r="G29" t="s">
        <v>50</v>
      </c>
      <c r="K29" t="s">
        <v>38</v>
      </c>
    </row>
    <row r="30" spans="4:14" x14ac:dyDescent="0.2">
      <c r="D30" s="121" t="s">
        <v>46</v>
      </c>
      <c r="E30" s="121"/>
      <c r="G30" s="23"/>
      <c r="K30" t="s">
        <v>39</v>
      </c>
    </row>
    <row r="31" spans="4:14" x14ac:dyDescent="0.2">
      <c r="K31" t="s">
        <v>49</v>
      </c>
      <c r="N31" t="s">
        <v>40</v>
      </c>
    </row>
    <row r="32" spans="4:14" ht="33.75" customHeight="1" x14ac:dyDescent="0.2">
      <c r="D32" s="122" t="s">
        <v>59</v>
      </c>
      <c r="E32" s="122"/>
      <c r="G32" s="53" t="s">
        <v>61</v>
      </c>
    </row>
    <row r="33" spans="4:11" x14ac:dyDescent="0.2">
      <c r="K33" t="s">
        <v>56</v>
      </c>
    </row>
    <row r="34" spans="4:11" x14ac:dyDescent="0.2">
      <c r="D34" s="121" t="s">
        <v>60</v>
      </c>
      <c r="E34" s="121"/>
      <c r="K34" t="s">
        <v>57</v>
      </c>
    </row>
    <row r="35" spans="4:11" x14ac:dyDescent="0.2">
      <c r="K35" t="s">
        <v>58</v>
      </c>
    </row>
  </sheetData>
  <mergeCells count="10">
    <mergeCell ref="D7:M8"/>
    <mergeCell ref="D9:D10"/>
    <mergeCell ref="F9:I9"/>
    <mergeCell ref="K9:M9"/>
    <mergeCell ref="D34:E34"/>
    <mergeCell ref="D32:E32"/>
    <mergeCell ref="D25:E25"/>
    <mergeCell ref="D27:E27"/>
    <mergeCell ref="D28:E28"/>
    <mergeCell ref="D30:E30"/>
  </mergeCells>
  <phoneticPr fontId="10" type="noConversion"/>
  <pageMargins left="0.75" right="0.75" top="1" bottom="1" header="0.5" footer="0.5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3"/>
  <sheetViews>
    <sheetView workbookViewId="0">
      <selection activeCell="J21" sqref="J21"/>
    </sheetView>
  </sheetViews>
  <sheetFormatPr defaultRowHeight="12.75" x14ac:dyDescent="0.2"/>
  <cols>
    <col min="1" max="1" width="4.85546875" style="2" customWidth="1"/>
    <col min="2" max="2" width="29.28515625" style="2" customWidth="1"/>
    <col min="3" max="3" width="0.140625" style="2" customWidth="1"/>
    <col min="4" max="4" width="15.140625" style="2" customWidth="1"/>
    <col min="5" max="5" width="18.140625" style="2" customWidth="1"/>
    <col min="6" max="6" width="16.7109375" style="2" customWidth="1"/>
    <col min="7" max="7" width="16.140625" style="2" customWidth="1"/>
    <col min="8" max="8" width="14.28515625" style="2" customWidth="1"/>
    <col min="9" max="16384" width="9.140625" style="2"/>
  </cols>
  <sheetData>
    <row r="2" spans="1:8" ht="18.75" x14ac:dyDescent="0.2">
      <c r="H2" s="55"/>
    </row>
    <row r="3" spans="1:8" ht="18.75" x14ac:dyDescent="0.2">
      <c r="H3" s="55"/>
    </row>
    <row r="4" spans="1:8" ht="13.5" customHeight="1" x14ac:dyDescent="0.2">
      <c r="C4" s="124"/>
      <c r="D4" s="124"/>
      <c r="E4" s="124"/>
      <c r="F4" s="124"/>
      <c r="G4" s="124"/>
      <c r="H4" s="124"/>
    </row>
    <row r="5" spans="1:8" ht="15" x14ac:dyDescent="0.2">
      <c r="A5" s="1"/>
      <c r="C5" s="124" t="s">
        <v>85</v>
      </c>
      <c r="D5" s="124"/>
      <c r="E5" s="124"/>
      <c r="F5" s="124"/>
      <c r="G5" s="124"/>
      <c r="H5" s="124"/>
    </row>
    <row r="6" spans="1:8" ht="14.25" x14ac:dyDescent="0.2">
      <c r="C6" s="124"/>
      <c r="D6" s="124"/>
      <c r="E6" s="124"/>
      <c r="F6" s="124"/>
      <c r="G6" s="124"/>
      <c r="H6" s="124"/>
    </row>
    <row r="7" spans="1:8" ht="15.75" thickBot="1" x14ac:dyDescent="0.25">
      <c r="A7" s="1"/>
    </row>
    <row r="8" spans="1:8" ht="87" customHeight="1" x14ac:dyDescent="0.2">
      <c r="A8" s="38" t="s">
        <v>0</v>
      </c>
      <c r="B8" s="39" t="s">
        <v>93</v>
      </c>
      <c r="C8" s="36" t="s">
        <v>53</v>
      </c>
      <c r="D8" s="36" t="s">
        <v>98</v>
      </c>
      <c r="E8" s="36" t="s">
        <v>95</v>
      </c>
      <c r="F8" s="36" t="s">
        <v>97</v>
      </c>
      <c r="G8" s="36" t="s">
        <v>99</v>
      </c>
      <c r="H8" s="43" t="s">
        <v>96</v>
      </c>
    </row>
    <row r="9" spans="1:8" x14ac:dyDescent="0.2">
      <c r="A9" s="37"/>
      <c r="B9" s="4" t="s">
        <v>11</v>
      </c>
      <c r="C9" s="4" t="s">
        <v>12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</row>
    <row r="10" spans="1:8" ht="17.25" customHeight="1" x14ac:dyDescent="0.2">
      <c r="A10" s="40" t="s">
        <v>1</v>
      </c>
      <c r="B10" s="56" t="s">
        <v>94</v>
      </c>
      <c r="C10" s="6"/>
      <c r="D10" s="6">
        <v>5048023</v>
      </c>
      <c r="E10" s="57">
        <v>11.59</v>
      </c>
      <c r="F10" s="6">
        <v>585220</v>
      </c>
      <c r="G10" s="31">
        <v>29.53</v>
      </c>
      <c r="H10" s="7">
        <v>172815</v>
      </c>
    </row>
    <row r="11" spans="1:8" s="8" customFormat="1" x14ac:dyDescent="0.2">
      <c r="A11" s="41"/>
      <c r="B11" s="33"/>
      <c r="C11" s="33"/>
      <c r="D11" s="33"/>
      <c r="E11" s="33"/>
      <c r="F11" s="34"/>
      <c r="G11" s="34"/>
      <c r="H11" s="45"/>
    </row>
    <row r="12" spans="1:8" x14ac:dyDescent="0.2">
      <c r="A12" s="42"/>
      <c r="B12" s="32"/>
      <c r="C12" s="32"/>
      <c r="D12" s="32"/>
      <c r="E12" s="32"/>
      <c r="F12" s="32"/>
      <c r="G12" s="32"/>
      <c r="H12" s="35"/>
    </row>
    <row r="13" spans="1:8" x14ac:dyDescent="0.2">
      <c r="A13" s="125"/>
      <c r="B13" s="125"/>
    </row>
  </sheetData>
  <mergeCells count="4">
    <mergeCell ref="C6:H6"/>
    <mergeCell ref="A13:B13"/>
    <mergeCell ref="C4:H4"/>
    <mergeCell ref="C5:H5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workbookViewId="0">
      <selection activeCell="H13" sqref="H13"/>
    </sheetView>
  </sheetViews>
  <sheetFormatPr defaultRowHeight="12.75" x14ac:dyDescent="0.2"/>
  <cols>
    <col min="1" max="1" width="4.85546875" style="75" customWidth="1"/>
    <col min="2" max="2" width="37.85546875" style="2" customWidth="1"/>
    <col min="3" max="3" width="0.140625" style="2" customWidth="1"/>
    <col min="4" max="4" width="24.85546875" style="75" customWidth="1"/>
    <col min="5" max="5" width="24.7109375" style="75" customWidth="1"/>
    <col min="6" max="16384" width="9.140625" style="2"/>
  </cols>
  <sheetData>
    <row r="2" spans="1:5" x14ac:dyDescent="0.2">
      <c r="D2" s="126" t="s">
        <v>130</v>
      </c>
      <c r="E2" s="126"/>
    </row>
    <row r="3" spans="1:5" ht="15.75" customHeight="1" x14ac:dyDescent="0.2">
      <c r="D3" s="126" t="s">
        <v>128</v>
      </c>
      <c r="E3" s="126"/>
    </row>
    <row r="4" spans="1:5" ht="15.75" customHeight="1" x14ac:dyDescent="0.2">
      <c r="D4" s="126" t="s">
        <v>129</v>
      </c>
      <c r="E4" s="126"/>
    </row>
    <row r="5" spans="1:5" ht="11.25" customHeight="1" x14ac:dyDescent="0.2">
      <c r="C5" s="124"/>
      <c r="D5" s="124"/>
      <c r="E5" s="124"/>
    </row>
    <row r="6" spans="1:5" ht="15" x14ac:dyDescent="0.2">
      <c r="A6" s="76"/>
      <c r="C6" s="124"/>
      <c r="D6" s="124"/>
      <c r="E6" s="124"/>
    </row>
    <row r="7" spans="1:5" ht="73.5" customHeight="1" x14ac:dyDescent="0.2">
      <c r="A7" s="76"/>
      <c r="B7" s="127" t="s">
        <v>132</v>
      </c>
      <c r="C7" s="127"/>
      <c r="D7" s="127"/>
      <c r="E7" s="127"/>
    </row>
    <row r="8" spans="1:5" ht="15.75" thickBot="1" x14ac:dyDescent="0.25">
      <c r="A8" s="76"/>
      <c r="E8" s="78" t="s">
        <v>71</v>
      </c>
    </row>
    <row r="9" spans="1:5" ht="237" customHeight="1" x14ac:dyDescent="0.2">
      <c r="A9" s="91" t="s">
        <v>0</v>
      </c>
      <c r="B9" s="92" t="s">
        <v>9</v>
      </c>
      <c r="C9" s="92" t="s">
        <v>53</v>
      </c>
      <c r="D9" s="93" t="s">
        <v>133</v>
      </c>
      <c r="E9" s="94" t="s">
        <v>134</v>
      </c>
    </row>
    <row r="10" spans="1:5" ht="15.75" x14ac:dyDescent="0.2">
      <c r="A10" s="108" t="s">
        <v>10</v>
      </c>
      <c r="B10" s="109" t="s">
        <v>11</v>
      </c>
      <c r="C10" s="109" t="s">
        <v>12</v>
      </c>
      <c r="D10" s="109" t="s">
        <v>12</v>
      </c>
      <c r="E10" s="110" t="s">
        <v>13</v>
      </c>
    </row>
    <row r="11" spans="1:5" ht="21.75" customHeight="1" x14ac:dyDescent="0.2">
      <c r="A11" s="79" t="s">
        <v>1</v>
      </c>
      <c r="B11" s="80" t="s">
        <v>17</v>
      </c>
      <c r="C11" s="81"/>
      <c r="D11" s="81">
        <v>67190</v>
      </c>
      <c r="E11" s="82">
        <v>67190</v>
      </c>
    </row>
    <row r="12" spans="1:5" ht="18.75" customHeight="1" x14ac:dyDescent="0.2">
      <c r="A12" s="79" t="s">
        <v>2</v>
      </c>
      <c r="B12" s="80" t="s">
        <v>18</v>
      </c>
      <c r="C12" s="81"/>
      <c r="D12" s="81">
        <v>1573.5</v>
      </c>
      <c r="E12" s="81">
        <v>1573.5</v>
      </c>
    </row>
    <row r="13" spans="1:5" ht="18" customHeight="1" x14ac:dyDescent="0.2">
      <c r="A13" s="79" t="s">
        <v>3</v>
      </c>
      <c r="B13" s="80" t="s">
        <v>19</v>
      </c>
      <c r="C13" s="81"/>
      <c r="D13" s="81">
        <v>193</v>
      </c>
      <c r="E13" s="81">
        <v>193</v>
      </c>
    </row>
    <row r="14" spans="1:5" ht="18.75" customHeight="1" x14ac:dyDescent="0.2">
      <c r="A14" s="79">
        <v>4</v>
      </c>
      <c r="B14" s="80" t="s">
        <v>20</v>
      </c>
      <c r="C14" s="81"/>
      <c r="D14" s="81">
        <v>2117.6</v>
      </c>
      <c r="E14" s="81">
        <v>2117.6</v>
      </c>
    </row>
    <row r="15" spans="1:5" s="8" customFormat="1" ht="19.5" customHeight="1" x14ac:dyDescent="0.2">
      <c r="A15" s="83"/>
      <c r="B15" s="84" t="s">
        <v>100</v>
      </c>
      <c r="C15" s="85"/>
      <c r="D15" s="85">
        <f>SUM(D11:D14)</f>
        <v>71074.100000000006</v>
      </c>
      <c r="E15" s="85">
        <f>SUM(E11:E14)</f>
        <v>71074.100000000006</v>
      </c>
    </row>
    <row r="16" spans="1:5" ht="20.25" customHeight="1" x14ac:dyDescent="0.2">
      <c r="A16" s="79">
        <v>5</v>
      </c>
      <c r="B16" s="80" t="s">
        <v>102</v>
      </c>
      <c r="C16" s="81"/>
      <c r="D16" s="81">
        <v>2042</v>
      </c>
      <c r="E16" s="81">
        <v>2042</v>
      </c>
    </row>
    <row r="17" spans="1:5" ht="20.25" customHeight="1" x14ac:dyDescent="0.2">
      <c r="A17" s="79">
        <v>6</v>
      </c>
      <c r="B17" s="80" t="s">
        <v>103</v>
      </c>
      <c r="C17" s="81"/>
      <c r="D17" s="81">
        <v>1226.9000000000001</v>
      </c>
      <c r="E17" s="81">
        <v>1226.9000000000001</v>
      </c>
    </row>
    <row r="18" spans="1:5" ht="21" customHeight="1" x14ac:dyDescent="0.2">
      <c r="A18" s="79">
        <v>7</v>
      </c>
      <c r="B18" s="80" t="s">
        <v>104</v>
      </c>
      <c r="C18" s="81"/>
      <c r="D18" s="81">
        <v>2038.4</v>
      </c>
      <c r="E18" s="81">
        <v>2038.4</v>
      </c>
    </row>
    <row r="19" spans="1:5" ht="19.5" customHeight="1" x14ac:dyDescent="0.2">
      <c r="A19" s="79" t="s">
        <v>6</v>
      </c>
      <c r="B19" s="80" t="s">
        <v>21</v>
      </c>
      <c r="C19" s="81"/>
      <c r="D19" s="81">
        <v>784.9</v>
      </c>
      <c r="E19" s="81">
        <v>784.9</v>
      </c>
    </row>
    <row r="20" spans="1:5" ht="21.75" customHeight="1" x14ac:dyDescent="0.2">
      <c r="A20" s="79" t="s">
        <v>7</v>
      </c>
      <c r="B20" s="80" t="s">
        <v>22</v>
      </c>
      <c r="C20" s="81"/>
      <c r="D20" s="81">
        <v>539</v>
      </c>
      <c r="E20" s="81">
        <v>539</v>
      </c>
    </row>
    <row r="21" spans="1:5" ht="21" customHeight="1" x14ac:dyDescent="0.2">
      <c r="A21" s="79" t="s">
        <v>8</v>
      </c>
      <c r="B21" s="80" t="s">
        <v>23</v>
      </c>
      <c r="C21" s="81"/>
      <c r="D21" s="81">
        <v>1371.7</v>
      </c>
      <c r="E21" s="81">
        <v>1371.7</v>
      </c>
    </row>
    <row r="22" spans="1:5" ht="20.25" customHeight="1" x14ac:dyDescent="0.2">
      <c r="A22" s="79">
        <v>11</v>
      </c>
      <c r="B22" s="80" t="s">
        <v>24</v>
      </c>
      <c r="C22" s="81"/>
      <c r="D22" s="81">
        <v>1422.6</v>
      </c>
      <c r="E22" s="81">
        <v>1422.6</v>
      </c>
    </row>
    <row r="23" spans="1:5" ht="19.5" customHeight="1" x14ac:dyDescent="0.2">
      <c r="A23" s="79">
        <v>12</v>
      </c>
      <c r="B23" s="80" t="s">
        <v>25</v>
      </c>
      <c r="C23" s="81"/>
      <c r="D23" s="81">
        <v>1458.9</v>
      </c>
      <c r="E23" s="81">
        <v>1458.9</v>
      </c>
    </row>
    <row r="24" spans="1:5" ht="20.25" customHeight="1" x14ac:dyDescent="0.2">
      <c r="A24" s="79">
        <v>13</v>
      </c>
      <c r="B24" s="80" t="s">
        <v>26</v>
      </c>
      <c r="C24" s="81"/>
      <c r="D24" s="81">
        <v>1046.3</v>
      </c>
      <c r="E24" s="81">
        <v>1046.3</v>
      </c>
    </row>
    <row r="25" spans="1:5" ht="24" customHeight="1" x14ac:dyDescent="0.2">
      <c r="A25" s="79">
        <v>14</v>
      </c>
      <c r="B25" s="80" t="s">
        <v>27</v>
      </c>
      <c r="C25" s="81"/>
      <c r="D25" s="81">
        <v>1003.1</v>
      </c>
      <c r="E25" s="81">
        <v>1003.1</v>
      </c>
    </row>
    <row r="26" spans="1:5" ht="22.5" customHeight="1" x14ac:dyDescent="0.2">
      <c r="A26" s="79">
        <v>15</v>
      </c>
      <c r="B26" s="80" t="s">
        <v>28</v>
      </c>
      <c r="C26" s="81"/>
      <c r="D26" s="81">
        <v>1138.7</v>
      </c>
      <c r="E26" s="81">
        <v>1138.7</v>
      </c>
    </row>
    <row r="27" spans="1:5" ht="20.25" customHeight="1" x14ac:dyDescent="0.2">
      <c r="A27" s="79">
        <v>16</v>
      </c>
      <c r="B27" s="80" t="s">
        <v>29</v>
      </c>
      <c r="C27" s="81"/>
      <c r="D27" s="81">
        <v>976.1</v>
      </c>
      <c r="E27" s="81">
        <v>976.1</v>
      </c>
    </row>
    <row r="28" spans="1:5" ht="20.25" customHeight="1" x14ac:dyDescent="0.2">
      <c r="A28" s="79">
        <v>17</v>
      </c>
      <c r="B28" s="80" t="s">
        <v>30</v>
      </c>
      <c r="C28" s="81"/>
      <c r="D28" s="81">
        <v>830.2</v>
      </c>
      <c r="E28" s="81">
        <v>830.2</v>
      </c>
    </row>
    <row r="29" spans="1:5" ht="23.25" customHeight="1" x14ac:dyDescent="0.2">
      <c r="A29" s="79">
        <v>18</v>
      </c>
      <c r="B29" s="80" t="s">
        <v>31</v>
      </c>
      <c r="C29" s="81"/>
      <c r="D29" s="81">
        <v>1026.5999999999999</v>
      </c>
      <c r="E29" s="81">
        <v>1026.5999999999999</v>
      </c>
    </row>
    <row r="30" spans="1:5" s="8" customFormat="1" ht="21.75" customHeight="1" x14ac:dyDescent="0.2">
      <c r="A30" s="83"/>
      <c r="B30" s="84" t="s">
        <v>101</v>
      </c>
      <c r="C30" s="85"/>
      <c r="D30" s="85">
        <f>SUM(D16:D29)</f>
        <v>16905.400000000001</v>
      </c>
      <c r="E30" s="85">
        <f>SUM(E16:E29)</f>
        <v>16905.400000000001</v>
      </c>
    </row>
    <row r="31" spans="1:5" s="8" customFormat="1" ht="20.100000000000001" customHeight="1" x14ac:dyDescent="0.2">
      <c r="A31" s="83"/>
      <c r="B31" s="84" t="s">
        <v>47</v>
      </c>
      <c r="C31" s="87">
        <f>SUM(C11:C29)</f>
        <v>0</v>
      </c>
      <c r="D31" s="85">
        <f>SUM(D15+D30)</f>
        <v>87979.5</v>
      </c>
      <c r="E31" s="86">
        <f>SUM(E15+E30)</f>
        <v>87979.5</v>
      </c>
    </row>
    <row r="32" spans="1:5" ht="16.5" thickBot="1" x14ac:dyDescent="0.25">
      <c r="A32" s="128"/>
      <c r="B32" s="129"/>
      <c r="C32" s="88"/>
      <c r="D32" s="89"/>
      <c r="E32" s="90"/>
    </row>
    <row r="33" spans="1:2" x14ac:dyDescent="0.2">
      <c r="A33" s="125"/>
      <c r="B33" s="125"/>
    </row>
  </sheetData>
  <mergeCells count="8">
    <mergeCell ref="D3:E3"/>
    <mergeCell ref="D4:E4"/>
    <mergeCell ref="D2:E2"/>
    <mergeCell ref="B7:E7"/>
    <mergeCell ref="A33:B33"/>
    <mergeCell ref="C5:E5"/>
    <mergeCell ref="C6:E6"/>
    <mergeCell ref="A32:B32"/>
  </mergeCells>
  <pageMargins left="0.70866141732283472" right="0.11811023622047245" top="0.19685039370078741" bottom="0.15748031496062992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6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M11" sqref="M11"/>
    </sheetView>
  </sheetViews>
  <sheetFormatPr defaultRowHeight="12.75" x14ac:dyDescent="0.2"/>
  <cols>
    <col min="1" max="1" width="4.85546875" style="2" customWidth="1"/>
    <col min="2" max="2" width="29.28515625" style="2" customWidth="1"/>
    <col min="3" max="3" width="0.140625" style="2" customWidth="1"/>
    <col min="4" max="4" width="12" style="2" customWidth="1"/>
    <col min="5" max="5" width="11.85546875" style="2" customWidth="1"/>
    <col min="6" max="6" width="13.42578125" style="2" customWidth="1"/>
    <col min="7" max="7" width="12.42578125" style="2" customWidth="1"/>
    <col min="8" max="8" width="11.5703125" style="2" customWidth="1"/>
    <col min="9" max="9" width="10.5703125" style="2" customWidth="1"/>
    <col min="10" max="10" width="12.140625" style="2" customWidth="1"/>
    <col min="11" max="11" width="11.42578125" style="2" customWidth="1"/>
    <col min="12" max="12" width="11.5703125" style="2" customWidth="1"/>
    <col min="13" max="13" width="10.7109375" style="2" customWidth="1"/>
    <col min="14" max="14" width="10.85546875" style="2" customWidth="1"/>
    <col min="15" max="15" width="10.7109375" style="2" customWidth="1"/>
    <col min="16" max="16" width="11.7109375" style="2" customWidth="1"/>
    <col min="17" max="17" width="12.42578125" style="2" customWidth="1"/>
    <col min="18" max="18" width="12.5703125" style="2" customWidth="1"/>
    <col min="19" max="20" width="9.140625" style="2"/>
    <col min="21" max="21" width="12.140625" style="2" customWidth="1"/>
    <col min="22" max="22" width="11.85546875" style="74" customWidth="1"/>
    <col min="23" max="16384" width="9.140625" style="2"/>
  </cols>
  <sheetData>
    <row r="2" spans="1:22" ht="15.75" customHeight="1" x14ac:dyDescent="0.2">
      <c r="H2" s="131"/>
      <c r="I2" s="131"/>
      <c r="J2" s="131"/>
      <c r="M2" s="132"/>
      <c r="N2" s="132"/>
      <c r="O2" s="132"/>
      <c r="P2" s="132"/>
      <c r="Q2" s="77"/>
      <c r="R2" s="126" t="s">
        <v>135</v>
      </c>
      <c r="S2" s="126"/>
      <c r="T2" s="126"/>
      <c r="U2" s="126"/>
    </row>
    <row r="3" spans="1:22" ht="15.75" customHeight="1" x14ac:dyDescent="0.2">
      <c r="H3" s="131"/>
      <c r="I3" s="131"/>
      <c r="J3" s="131"/>
      <c r="L3" s="132"/>
      <c r="M3" s="132"/>
      <c r="N3" s="132"/>
      <c r="O3" s="132"/>
      <c r="Q3" s="126" t="s">
        <v>106</v>
      </c>
      <c r="R3" s="126"/>
      <c r="S3" s="126"/>
      <c r="T3" s="126"/>
      <c r="U3" s="126"/>
    </row>
    <row r="4" spans="1:22" ht="11.25" customHeight="1" x14ac:dyDescent="0.2">
      <c r="C4" s="124"/>
      <c r="D4" s="124"/>
      <c r="E4" s="124"/>
      <c r="F4" s="124"/>
      <c r="G4" s="124"/>
      <c r="H4" s="124"/>
      <c r="I4" s="130"/>
      <c r="J4" s="130"/>
      <c r="L4" s="132"/>
      <c r="M4" s="132"/>
      <c r="N4" s="132"/>
      <c r="O4" s="132"/>
      <c r="Q4" s="126" t="s">
        <v>136</v>
      </c>
      <c r="R4" s="126"/>
      <c r="S4" s="126"/>
      <c r="T4" s="126"/>
      <c r="U4" s="126"/>
    </row>
    <row r="5" spans="1:22" ht="15" x14ac:dyDescent="0.2">
      <c r="A5" s="1"/>
      <c r="C5" s="124"/>
      <c r="D5" s="124"/>
      <c r="E5" s="124"/>
      <c r="F5" s="124"/>
      <c r="G5" s="124"/>
      <c r="H5" s="124"/>
      <c r="I5" s="130"/>
      <c r="J5" s="130"/>
    </row>
    <row r="6" spans="1:22" ht="40.5" customHeight="1" x14ac:dyDescent="0.2">
      <c r="A6" s="1"/>
      <c r="B6" s="133" t="s">
        <v>131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</row>
    <row r="7" spans="1:22" ht="15" x14ac:dyDescent="0.2">
      <c r="A7" s="1"/>
      <c r="U7" s="2" t="s">
        <v>71</v>
      </c>
    </row>
    <row r="8" spans="1:22" ht="56.25" customHeight="1" x14ac:dyDescent="0.2">
      <c r="A8" s="3" t="s">
        <v>0</v>
      </c>
      <c r="B8" s="69" t="s">
        <v>123</v>
      </c>
      <c r="C8" s="3" t="s">
        <v>53</v>
      </c>
      <c r="D8" s="70" t="s">
        <v>124</v>
      </c>
      <c r="E8" s="70" t="s">
        <v>125</v>
      </c>
      <c r="F8" s="70" t="s">
        <v>126</v>
      </c>
      <c r="G8" s="70" t="s">
        <v>105</v>
      </c>
      <c r="H8" s="70" t="s">
        <v>102</v>
      </c>
      <c r="I8" s="70" t="s">
        <v>103</v>
      </c>
      <c r="J8" s="70" t="s">
        <v>104</v>
      </c>
      <c r="K8" s="70" t="s">
        <v>21</v>
      </c>
      <c r="L8" s="70" t="s">
        <v>22</v>
      </c>
      <c r="M8" s="70" t="s">
        <v>23</v>
      </c>
      <c r="N8" s="70" t="s">
        <v>24</v>
      </c>
      <c r="O8" s="70" t="s">
        <v>25</v>
      </c>
      <c r="P8" s="70" t="s">
        <v>26</v>
      </c>
      <c r="Q8" s="70" t="s">
        <v>27</v>
      </c>
      <c r="R8" s="70" t="s">
        <v>28</v>
      </c>
      <c r="S8" s="70" t="s">
        <v>29</v>
      </c>
      <c r="T8" s="70" t="s">
        <v>30</v>
      </c>
      <c r="U8" s="71" t="s">
        <v>31</v>
      </c>
      <c r="V8" s="72" t="s">
        <v>122</v>
      </c>
    </row>
    <row r="9" spans="1:22" x14ac:dyDescent="0.2">
      <c r="A9" s="62" t="s">
        <v>10</v>
      </c>
      <c r="B9" s="62" t="s">
        <v>11</v>
      </c>
      <c r="C9" s="62" t="s">
        <v>12</v>
      </c>
      <c r="D9" s="68">
        <v>3</v>
      </c>
      <c r="E9" s="68">
        <v>4</v>
      </c>
      <c r="F9" s="68">
        <v>5</v>
      </c>
      <c r="G9" s="68">
        <v>6</v>
      </c>
      <c r="H9" s="68">
        <v>7</v>
      </c>
      <c r="I9" s="62" t="s">
        <v>16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  <c r="S9" s="5">
        <v>18</v>
      </c>
      <c r="T9" s="5">
        <v>19</v>
      </c>
      <c r="U9" s="5">
        <v>20</v>
      </c>
      <c r="V9" s="72"/>
    </row>
    <row r="10" spans="1:22" ht="89.25" customHeight="1" x14ac:dyDescent="0.2">
      <c r="A10" s="5" t="s">
        <v>1</v>
      </c>
      <c r="B10" s="59" t="s">
        <v>107</v>
      </c>
      <c r="C10" s="63"/>
      <c r="D10" s="111">
        <v>5736</v>
      </c>
      <c r="E10" s="95"/>
      <c r="F10" s="95"/>
      <c r="G10" s="95"/>
      <c r="H10" s="95"/>
      <c r="I10" s="96"/>
      <c r="J10" s="97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6">
        <f>SUM(D10+E10+F10+G10+H10+I10+J10+K10+L10+M10+N10+O10+P10+Q10+R10+S10+T10+U10)</f>
        <v>5736</v>
      </c>
    </row>
    <row r="11" spans="1:22" ht="54.75" customHeight="1" x14ac:dyDescent="0.2">
      <c r="A11" s="5" t="s">
        <v>2</v>
      </c>
      <c r="B11" s="59" t="s">
        <v>108</v>
      </c>
      <c r="C11" s="63"/>
      <c r="D11" s="111">
        <v>400</v>
      </c>
      <c r="E11" s="95"/>
      <c r="F11" s="95"/>
      <c r="G11" s="95"/>
      <c r="H11" s="95"/>
      <c r="I11" s="96"/>
      <c r="J11" s="97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6">
        <f t="shared" ref="V11:V25" si="0">SUM(D11+E11+F11+G11+H11+I11+J11+K11+L11+M11+N11+O11+P11+Q11+R11+S11+T11+U11)</f>
        <v>400</v>
      </c>
    </row>
    <row r="12" spans="1:22" ht="88.5" customHeight="1" x14ac:dyDescent="0.2">
      <c r="A12" s="5" t="s">
        <v>3</v>
      </c>
      <c r="B12" s="59" t="s">
        <v>109</v>
      </c>
      <c r="C12" s="63"/>
      <c r="D12" s="100">
        <v>4976.3999999999996</v>
      </c>
      <c r="E12" s="100"/>
      <c r="F12" s="101"/>
      <c r="G12" s="99"/>
      <c r="H12" s="102"/>
      <c r="I12" s="96"/>
      <c r="J12" s="97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6">
        <f t="shared" si="0"/>
        <v>4976.3999999999996</v>
      </c>
    </row>
    <row r="13" spans="1:22" ht="220.5" customHeight="1" x14ac:dyDescent="0.2">
      <c r="A13" s="5">
        <v>4</v>
      </c>
      <c r="B13" s="60" t="s">
        <v>110</v>
      </c>
      <c r="C13" s="63"/>
      <c r="D13" s="100">
        <v>18451.25</v>
      </c>
      <c r="E13" s="100"/>
      <c r="F13" s="101"/>
      <c r="G13" s="99"/>
      <c r="H13" s="102"/>
      <c r="I13" s="96"/>
      <c r="J13" s="97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6">
        <f t="shared" si="0"/>
        <v>18451.25</v>
      </c>
    </row>
    <row r="14" spans="1:22" s="8" customFormat="1" ht="159.75" customHeight="1" x14ac:dyDescent="0.2">
      <c r="A14" s="65" t="s">
        <v>4</v>
      </c>
      <c r="B14" s="61" t="s">
        <v>111</v>
      </c>
      <c r="C14" s="64"/>
      <c r="D14" s="100">
        <v>4571</v>
      </c>
      <c r="E14" s="96"/>
      <c r="F14" s="103"/>
      <c r="G14" s="96"/>
      <c r="H14" s="104"/>
      <c r="I14" s="96"/>
      <c r="J14" s="105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96">
        <f t="shared" si="0"/>
        <v>4571</v>
      </c>
    </row>
    <row r="15" spans="1:22" ht="66" customHeight="1" x14ac:dyDescent="0.2">
      <c r="A15" s="5" t="s">
        <v>5</v>
      </c>
      <c r="B15" s="61" t="s">
        <v>112</v>
      </c>
      <c r="C15" s="63"/>
      <c r="D15" s="100">
        <v>700</v>
      </c>
      <c r="E15" s="100"/>
      <c r="F15" s="101"/>
      <c r="G15" s="99"/>
      <c r="H15" s="102"/>
      <c r="I15" s="96"/>
      <c r="J15" s="97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6">
        <f t="shared" si="0"/>
        <v>700</v>
      </c>
    </row>
    <row r="16" spans="1:22" ht="67.5" customHeight="1" x14ac:dyDescent="0.2">
      <c r="A16" s="5">
        <v>7</v>
      </c>
      <c r="B16" s="61" t="s">
        <v>113</v>
      </c>
      <c r="C16" s="63"/>
      <c r="D16" s="100"/>
      <c r="E16" s="100"/>
      <c r="F16" s="101"/>
      <c r="G16" s="99"/>
      <c r="H16" s="102"/>
      <c r="I16" s="96"/>
      <c r="J16" s="97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6">
        <f t="shared" si="0"/>
        <v>0</v>
      </c>
    </row>
    <row r="17" spans="1:22" ht="44.25" customHeight="1" x14ac:dyDescent="0.2">
      <c r="A17" s="5" t="s">
        <v>6</v>
      </c>
      <c r="B17" s="61" t="s">
        <v>114</v>
      </c>
      <c r="C17" s="63"/>
      <c r="D17" s="100"/>
      <c r="E17" s="100"/>
      <c r="F17" s="101"/>
      <c r="G17" s="99"/>
      <c r="H17" s="102"/>
      <c r="I17" s="96"/>
      <c r="J17" s="97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6">
        <f t="shared" si="0"/>
        <v>0</v>
      </c>
    </row>
    <row r="18" spans="1:22" ht="50.25" customHeight="1" x14ac:dyDescent="0.2">
      <c r="A18" s="5" t="s">
        <v>7</v>
      </c>
      <c r="B18" s="61" t="s">
        <v>115</v>
      </c>
      <c r="C18" s="63"/>
      <c r="D18" s="100"/>
      <c r="E18" s="100"/>
      <c r="F18" s="101"/>
      <c r="G18" s="99"/>
      <c r="H18" s="102"/>
      <c r="I18" s="96"/>
      <c r="J18" s="97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6">
        <f t="shared" si="0"/>
        <v>0</v>
      </c>
    </row>
    <row r="19" spans="1:22" ht="60.75" customHeight="1" x14ac:dyDescent="0.2">
      <c r="A19" s="5">
        <v>10</v>
      </c>
      <c r="B19" s="61" t="s">
        <v>116</v>
      </c>
      <c r="C19" s="63"/>
      <c r="D19" s="100"/>
      <c r="E19" s="100">
        <v>1528.2</v>
      </c>
      <c r="F19" s="101">
        <v>54</v>
      </c>
      <c r="G19" s="99"/>
      <c r="H19" s="102"/>
      <c r="I19" s="96"/>
      <c r="J19" s="97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6">
        <f t="shared" si="0"/>
        <v>1582.2</v>
      </c>
    </row>
    <row r="20" spans="1:22" ht="58.5" customHeight="1" x14ac:dyDescent="0.2">
      <c r="A20" s="5">
        <v>11</v>
      </c>
      <c r="B20" s="61" t="s">
        <v>117</v>
      </c>
      <c r="C20" s="63"/>
      <c r="D20" s="100">
        <v>13375</v>
      </c>
      <c r="E20" s="100"/>
      <c r="F20" s="101"/>
      <c r="G20" s="99">
        <v>1786.1</v>
      </c>
      <c r="H20" s="100">
        <v>1928.7</v>
      </c>
      <c r="I20" s="99">
        <v>1698.7</v>
      </c>
      <c r="J20" s="107">
        <v>2232.3000000000002</v>
      </c>
      <c r="K20" s="107">
        <v>884.9</v>
      </c>
      <c r="L20" s="107">
        <v>527</v>
      </c>
      <c r="M20" s="107">
        <v>1366.4</v>
      </c>
      <c r="N20" s="112">
        <v>7651.8</v>
      </c>
      <c r="O20" s="107">
        <v>1432.2</v>
      </c>
      <c r="P20" s="107">
        <v>1028</v>
      </c>
      <c r="Q20" s="107">
        <v>970.1</v>
      </c>
      <c r="R20" s="107">
        <v>1114.7</v>
      </c>
      <c r="S20" s="107">
        <v>963.8</v>
      </c>
      <c r="T20" s="107">
        <v>817.9</v>
      </c>
      <c r="U20" s="107">
        <v>1042.5999999999999</v>
      </c>
      <c r="V20" s="96">
        <f t="shared" si="0"/>
        <v>38820.199999999997</v>
      </c>
    </row>
    <row r="21" spans="1:22" ht="107.25" customHeight="1" x14ac:dyDescent="0.2">
      <c r="A21" s="5">
        <v>12</v>
      </c>
      <c r="B21" s="58" t="s">
        <v>118</v>
      </c>
      <c r="C21" s="63"/>
      <c r="D21" s="100">
        <v>6600</v>
      </c>
      <c r="E21" s="100"/>
      <c r="F21" s="101"/>
      <c r="G21" s="99"/>
      <c r="H21" s="102"/>
      <c r="I21" s="96"/>
      <c r="J21" s="97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6">
        <f t="shared" si="0"/>
        <v>6600</v>
      </c>
    </row>
    <row r="22" spans="1:22" ht="400.5" customHeight="1" x14ac:dyDescent="0.2">
      <c r="A22" s="5">
        <v>13</v>
      </c>
      <c r="B22" s="58" t="s">
        <v>119</v>
      </c>
      <c r="C22" s="63"/>
      <c r="D22" s="100">
        <v>19943.900000000001</v>
      </c>
      <c r="E22" s="100"/>
      <c r="F22" s="101"/>
      <c r="G22" s="99"/>
      <c r="H22" s="102"/>
      <c r="I22" s="96"/>
      <c r="J22" s="97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6">
        <f t="shared" si="0"/>
        <v>19943.900000000001</v>
      </c>
    </row>
    <row r="23" spans="1:22" ht="98.25" customHeight="1" x14ac:dyDescent="0.2">
      <c r="A23" s="5">
        <v>14</v>
      </c>
      <c r="B23" s="58" t="s">
        <v>120</v>
      </c>
      <c r="C23" s="63"/>
      <c r="D23" s="100"/>
      <c r="E23" s="100"/>
      <c r="F23" s="101"/>
      <c r="G23" s="99"/>
      <c r="H23" s="102"/>
      <c r="I23" s="96"/>
      <c r="J23" s="97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6">
        <f t="shared" si="0"/>
        <v>0</v>
      </c>
    </row>
    <row r="24" spans="1:22" ht="56.25" customHeight="1" x14ac:dyDescent="0.2">
      <c r="A24" s="5">
        <v>15</v>
      </c>
      <c r="B24" s="58" t="s">
        <v>121</v>
      </c>
      <c r="C24" s="63"/>
      <c r="D24" s="100">
        <v>10</v>
      </c>
      <c r="E24" s="100"/>
      <c r="F24" s="101"/>
      <c r="G24" s="99"/>
      <c r="H24" s="102"/>
      <c r="I24" s="96"/>
      <c r="J24" s="97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6">
        <f t="shared" si="0"/>
        <v>10</v>
      </c>
    </row>
    <row r="25" spans="1:22" s="8" customFormat="1" ht="20.100000000000001" customHeight="1" x14ac:dyDescent="0.2">
      <c r="A25" s="66"/>
      <c r="B25" s="73" t="s">
        <v>127</v>
      </c>
      <c r="C25" s="67">
        <f t="shared" ref="C25:U25" si="1">SUM(C10:C24)</f>
        <v>0</v>
      </c>
      <c r="D25" s="96">
        <f t="shared" si="1"/>
        <v>74763.55</v>
      </c>
      <c r="E25" s="96">
        <f t="shared" si="1"/>
        <v>1528.2</v>
      </c>
      <c r="F25" s="96">
        <f t="shared" si="1"/>
        <v>54</v>
      </c>
      <c r="G25" s="96">
        <f t="shared" si="1"/>
        <v>1786.1</v>
      </c>
      <c r="H25" s="96">
        <f t="shared" si="1"/>
        <v>1928.7</v>
      </c>
      <c r="I25" s="96">
        <f t="shared" si="1"/>
        <v>1698.7</v>
      </c>
      <c r="J25" s="96">
        <f t="shared" si="1"/>
        <v>2232.3000000000002</v>
      </c>
      <c r="K25" s="96">
        <f t="shared" si="1"/>
        <v>884.9</v>
      </c>
      <c r="L25" s="96">
        <f t="shared" si="1"/>
        <v>527</v>
      </c>
      <c r="M25" s="96">
        <f t="shared" si="1"/>
        <v>1366.4</v>
      </c>
      <c r="N25" s="96">
        <f t="shared" si="1"/>
        <v>7651.8</v>
      </c>
      <c r="O25" s="96">
        <f t="shared" si="1"/>
        <v>1432.2</v>
      </c>
      <c r="P25" s="96">
        <f t="shared" si="1"/>
        <v>1028</v>
      </c>
      <c r="Q25" s="96">
        <f t="shared" si="1"/>
        <v>970.1</v>
      </c>
      <c r="R25" s="96">
        <f t="shared" si="1"/>
        <v>1114.7</v>
      </c>
      <c r="S25" s="96">
        <f t="shared" si="1"/>
        <v>963.8</v>
      </c>
      <c r="T25" s="96">
        <f t="shared" si="1"/>
        <v>817.9</v>
      </c>
      <c r="U25" s="96">
        <f t="shared" si="1"/>
        <v>1042.5999999999999</v>
      </c>
      <c r="V25" s="96">
        <f t="shared" si="0"/>
        <v>101790.95</v>
      </c>
    </row>
    <row r="26" spans="1:22" x14ac:dyDescent="0.2">
      <c r="A26" s="125"/>
      <c r="B26" s="125"/>
    </row>
  </sheetData>
  <mergeCells count="12">
    <mergeCell ref="C5:J5"/>
    <mergeCell ref="A26:B26"/>
    <mergeCell ref="R2:U2"/>
    <mergeCell ref="Q3:U3"/>
    <mergeCell ref="Q4:U4"/>
    <mergeCell ref="H2:J2"/>
    <mergeCell ref="M2:P2"/>
    <mergeCell ref="H3:J3"/>
    <mergeCell ref="L3:O3"/>
    <mergeCell ref="C4:J4"/>
    <mergeCell ref="L4:O4"/>
    <mergeCell ref="B6:V6"/>
  </mergeCells>
  <hyperlinks>
    <hyperlink ref="B13" r:id="rId1" location="dst100179" display="http://www.consultant.ru/document/cons_doc_LAW_72386/d1fff908c2d37e4a021fca66e5cb54074d8c66e3/ - dst100179"/>
  </hyperlinks>
  <pageMargins left="0.70866141732283472" right="0.11811023622047245" top="0.15748031496062992" bottom="0.15748031496062992" header="0.31496062992125984" footer="0.31496062992125984"/>
  <pageSetup paperSize="9" scale="55" fitToHeight="1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2014</vt:lpstr>
      <vt:lpstr>%изъят</vt:lpstr>
      <vt:lpstr>Главе</vt:lpstr>
      <vt:lpstr>2019-20</vt:lpstr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KOMFIN</cp:lastModifiedBy>
  <cp:lastPrinted>2018-12-26T05:08:31Z</cp:lastPrinted>
  <dcterms:created xsi:type="dcterms:W3CDTF">2008-07-11T07:27:29Z</dcterms:created>
  <dcterms:modified xsi:type="dcterms:W3CDTF">2019-01-16T08:49:18Z</dcterms:modified>
</cp:coreProperties>
</file>